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730" windowHeight="9135" tabRatio="815" activeTab="2"/>
  </bookViews>
  <sheets>
    <sheet name="توضیحات" sheetId="41" r:id="rId1"/>
    <sheet name="فرم قیمت" sheetId="42" r:id="rId2"/>
    <sheet name="اخلاق مهندسی" sheetId="23" r:id="rId3"/>
    <sheet name="آشنایی با تسهیلگری" sheetId="11" r:id="rId4"/>
    <sheet name="تکنیک های PRA" sheetId="12" r:id="rId5"/>
    <sheet name="کارگاه مستندسازی" sheetId="25" r:id="rId6"/>
    <sheet name="اشنایی با رویکردهای معیشت" sheetId="13" r:id="rId7"/>
    <sheet name="همکاری بین بخشی" sheetId="15" r:id="rId8"/>
    <sheet name="نشست دبیرخانه ها " sheetId="29" r:id="rId9"/>
    <sheet name="ظرفیت سازی زریوار (سنندج)" sheetId="30" r:id="rId10"/>
    <sheet name="ظرفیت سازی زریوار (مریوان)" sheetId="31" r:id="rId11"/>
    <sheet name="ظرفیت سازی بختگان (شیراز)" sheetId="32" r:id="rId12"/>
    <sheet name="ظرفیت سازی بختگان (تبریز)" sheetId="33" r:id="rId13"/>
    <sheet name="ظرفیت سازی بختگان (بختگان)" sheetId="34" r:id="rId14"/>
    <sheet name="ظرفیت سازی شادگان (اهواز)" sheetId="35" r:id="rId15"/>
    <sheet name="ظرفیت سازی شادگان (شادگان)" sheetId="36" r:id="rId16"/>
    <sheet name="نشست پایش مشارکتی (تهران)" sheetId="37" r:id="rId17"/>
    <sheet name="نشست های داخل سازمان" sheetId="38" r:id="rId18"/>
  </sheets>
  <calcPr calcId="144525"/>
</workbook>
</file>

<file path=xl/calcChain.xml><?xml version="1.0" encoding="utf-8"?>
<calcChain xmlns="http://schemas.openxmlformats.org/spreadsheetml/2006/main">
  <c r="G4" i="23" l="1"/>
  <c r="G5" i="23"/>
  <c r="G6" i="23"/>
  <c r="G7" i="23"/>
  <c r="G8" i="23"/>
  <c r="G9" i="23"/>
  <c r="G10" i="23"/>
  <c r="G11" i="23"/>
  <c r="G12" i="23"/>
  <c r="G13" i="23"/>
  <c r="G4" i="11"/>
  <c r="G5" i="11"/>
  <c r="G6" i="11"/>
  <c r="G7" i="11"/>
  <c r="G8" i="11"/>
  <c r="G9" i="11"/>
  <c r="G10" i="11"/>
  <c r="G11" i="11"/>
  <c r="G12" i="11"/>
  <c r="G13" i="11"/>
  <c r="G14" i="11"/>
  <c r="G4" i="12"/>
  <c r="G5" i="12"/>
  <c r="G6" i="12"/>
  <c r="G7" i="12"/>
  <c r="G8" i="12"/>
  <c r="G9" i="12"/>
  <c r="G10" i="12"/>
  <c r="G11" i="12"/>
  <c r="G12" i="12"/>
  <c r="G13" i="12"/>
  <c r="G14" i="12"/>
  <c r="D20" i="42"/>
  <c r="D21" i="42" s="1"/>
  <c r="D26" i="42" s="1"/>
  <c r="D22" i="42" l="1"/>
  <c r="D24" i="42"/>
  <c r="D23" i="42"/>
  <c r="D25" i="42" l="1"/>
  <c r="G8" i="38" l="1"/>
  <c r="G7" i="38"/>
  <c r="G6" i="38"/>
  <c r="G5" i="38"/>
  <c r="G4" i="38"/>
  <c r="G11" i="37"/>
  <c r="G10" i="37"/>
  <c r="G9" i="37"/>
  <c r="G8" i="37"/>
  <c r="G7" i="37"/>
  <c r="G6" i="37"/>
  <c r="G5" i="37"/>
  <c r="G4" i="37"/>
  <c r="G11" i="36"/>
  <c r="G10" i="36"/>
  <c r="G9" i="36"/>
  <c r="G8" i="36"/>
  <c r="G7" i="36"/>
  <c r="G6" i="36"/>
  <c r="G5" i="36"/>
  <c r="G4" i="36"/>
  <c r="G11" i="35"/>
  <c r="G10" i="35"/>
  <c r="G9" i="35"/>
  <c r="G8" i="35"/>
  <c r="G7" i="35"/>
  <c r="G6" i="35"/>
  <c r="G5" i="35"/>
  <c r="G4" i="35"/>
  <c r="G11" i="34"/>
  <c r="G10" i="34"/>
  <c r="G9" i="34"/>
  <c r="G8" i="34"/>
  <c r="G7" i="34"/>
  <c r="G6" i="34"/>
  <c r="G5" i="34"/>
  <c r="G4" i="34"/>
  <c r="G11" i="33"/>
  <c r="G10" i="33"/>
  <c r="G9" i="33"/>
  <c r="G8" i="33"/>
  <c r="G7" i="33"/>
  <c r="G6" i="33"/>
  <c r="G5" i="33"/>
  <c r="G4" i="33"/>
  <c r="G11" i="32"/>
  <c r="G10" i="32"/>
  <c r="G9" i="32"/>
  <c r="G8" i="32"/>
  <c r="G7" i="32"/>
  <c r="G6" i="32"/>
  <c r="G5" i="32"/>
  <c r="G4" i="32"/>
  <c r="G11" i="31"/>
  <c r="G10" i="31"/>
  <c r="G9" i="31"/>
  <c r="G8" i="31"/>
  <c r="G7" i="31"/>
  <c r="G6" i="31"/>
  <c r="G5" i="31"/>
  <c r="G4" i="31"/>
  <c r="G11" i="30"/>
  <c r="G10" i="30"/>
  <c r="G9" i="30"/>
  <c r="G8" i="30"/>
  <c r="G7" i="30"/>
  <c r="G6" i="30"/>
  <c r="G5" i="30"/>
  <c r="G4" i="30"/>
  <c r="G13" i="29"/>
  <c r="G12" i="29"/>
  <c r="G11" i="29"/>
  <c r="G10" i="29"/>
  <c r="G9" i="29"/>
  <c r="G8" i="29"/>
  <c r="G7" i="29"/>
  <c r="G6" i="29"/>
  <c r="G5" i="29"/>
  <c r="G4" i="29"/>
  <c r="G14" i="30" l="1"/>
  <c r="F17" i="30" s="1"/>
  <c r="G18" i="30" s="1"/>
  <c r="G19" i="30" s="1"/>
  <c r="G24" i="30" s="1"/>
  <c r="G21" i="30" s="1"/>
  <c r="G14" i="31"/>
  <c r="F17" i="31" s="1"/>
  <c r="G18" i="31" s="1"/>
  <c r="G19" i="31" s="1"/>
  <c r="G24" i="31" s="1"/>
  <c r="G22" i="31" s="1"/>
  <c r="G14" i="32"/>
  <c r="F17" i="32" s="1"/>
  <c r="G18" i="32" s="1"/>
  <c r="G19" i="32" s="1"/>
  <c r="G24" i="32" s="1"/>
  <c r="G22" i="32" s="1"/>
  <c r="G14" i="33"/>
  <c r="F17" i="33" s="1"/>
  <c r="G18" i="33" s="1"/>
  <c r="G19" i="33" s="1"/>
  <c r="G24" i="33" s="1"/>
  <c r="G21" i="33" s="1"/>
  <c r="G14" i="34"/>
  <c r="F17" i="34" s="1"/>
  <c r="G18" i="34" s="1"/>
  <c r="G19" i="34" s="1"/>
  <c r="G24" i="34" s="1"/>
  <c r="G20" i="34" s="1"/>
  <c r="G14" i="35"/>
  <c r="F17" i="35" s="1"/>
  <c r="G18" i="35" s="1"/>
  <c r="G19" i="35" s="1"/>
  <c r="G24" i="35" s="1"/>
  <c r="G22" i="35" s="1"/>
  <c r="G14" i="36"/>
  <c r="F17" i="36" s="1"/>
  <c r="G18" i="36" s="1"/>
  <c r="G19" i="36" s="1"/>
  <c r="G24" i="36" s="1"/>
  <c r="G21" i="36" s="1"/>
  <c r="G14" i="37"/>
  <c r="F17" i="37" s="1"/>
  <c r="G18" i="37" s="1"/>
  <c r="G19" i="37" s="1"/>
  <c r="G24" i="37" s="1"/>
  <c r="G20" i="37" s="1"/>
  <c r="G11" i="38"/>
  <c r="F14" i="38" s="1"/>
  <c r="G15" i="38" s="1"/>
  <c r="G16" i="38" s="1"/>
  <c r="G21" i="38" s="1"/>
  <c r="G19" i="38" s="1"/>
  <c r="G16" i="29"/>
  <c r="F19" i="29" s="1"/>
  <c r="G20" i="29" s="1"/>
  <c r="G21" i="29" s="1"/>
  <c r="G26" i="29" s="1"/>
  <c r="G23" i="29" s="1"/>
  <c r="G10" i="15"/>
  <c r="G10" i="13"/>
  <c r="G10" i="25"/>
  <c r="G17" i="38" l="1"/>
  <c r="G22" i="36"/>
  <c r="G20" i="36"/>
  <c r="G23" i="36" s="1"/>
  <c r="G20" i="35"/>
  <c r="G21" i="35"/>
  <c r="G22" i="34"/>
  <c r="G21" i="34"/>
  <c r="G23" i="34" s="1"/>
  <c r="G22" i="33"/>
  <c r="G20" i="33"/>
  <c r="G20" i="32"/>
  <c r="G23" i="32" s="1"/>
  <c r="G21" i="32"/>
  <c r="G21" i="31"/>
  <c r="G20" i="31"/>
  <c r="G23" i="31" s="1"/>
  <c r="G22" i="30"/>
  <c r="G23" i="30" s="1"/>
  <c r="G20" i="30"/>
  <c r="G22" i="29"/>
  <c r="G21" i="37"/>
  <c r="G23" i="37" s="1"/>
  <c r="G24" i="29"/>
  <c r="G25" i="29" s="1"/>
  <c r="G22" i="37"/>
  <c r="G18" i="38"/>
  <c r="G20" i="38" s="1"/>
  <c r="G23" i="35"/>
  <c r="G23" i="33" l="1"/>
  <c r="G14" i="25"/>
  <c r="G13" i="25"/>
  <c r="G12" i="25"/>
  <c r="G11" i="25"/>
  <c r="G9" i="25"/>
  <c r="G8" i="25"/>
  <c r="G7" i="25"/>
  <c r="G6" i="25"/>
  <c r="G5" i="25"/>
  <c r="G4" i="25"/>
  <c r="G6" i="15"/>
  <c r="G15" i="25" l="1"/>
  <c r="G18" i="25" s="1"/>
  <c r="H19" i="25" s="1"/>
  <c r="H20" i="25" s="1"/>
  <c r="H25" i="25" s="1"/>
  <c r="G14" i="23"/>
  <c r="G17" i="23" s="1"/>
  <c r="H18" i="23" s="1"/>
  <c r="H19" i="23" s="1"/>
  <c r="H24" i="23" s="1"/>
  <c r="H23" i="25" l="1"/>
  <c r="H22" i="25"/>
  <c r="H21" i="25"/>
  <c r="H24" i="25" s="1"/>
  <c r="H21" i="23"/>
  <c r="H20" i="23"/>
  <c r="H22" i="23"/>
  <c r="G14" i="15"/>
  <c r="G13" i="15"/>
  <c r="G12" i="15"/>
  <c r="G11" i="15"/>
  <c r="G9" i="15"/>
  <c r="G8" i="15"/>
  <c r="G7" i="15"/>
  <c r="G5" i="15"/>
  <c r="G4" i="15"/>
  <c r="G14" i="13"/>
  <c r="G13" i="13"/>
  <c r="G12" i="13"/>
  <c r="G11" i="13"/>
  <c r="G9" i="13"/>
  <c r="G8" i="13"/>
  <c r="G7" i="13"/>
  <c r="G6" i="13"/>
  <c r="G5" i="13"/>
  <c r="G4" i="13"/>
  <c r="H23" i="23" l="1"/>
  <c r="G15" i="12"/>
  <c r="G18" i="12" s="1"/>
  <c r="H19" i="12" s="1"/>
  <c r="H20" i="12" s="1"/>
  <c r="H25" i="12" s="1"/>
  <c r="G15" i="11"/>
  <c r="G18" i="11" s="1"/>
  <c r="H19" i="11" s="1"/>
  <c r="H20" i="11" s="1"/>
  <c r="H25" i="11" s="1"/>
  <c r="G15" i="15"/>
  <c r="G19" i="15" s="1"/>
  <c r="H20" i="15" s="1"/>
  <c r="G15" i="13"/>
  <c r="G18" i="13" s="1"/>
  <c r="H19" i="13" s="1"/>
  <c r="H20" i="13" s="1"/>
  <c r="H25" i="13" s="1"/>
  <c r="H21" i="15" l="1"/>
  <c r="H26" i="15" s="1"/>
  <c r="H23" i="13"/>
  <c r="H22" i="13"/>
  <c r="H21" i="13"/>
  <c r="H22" i="12"/>
  <c r="H21" i="12"/>
  <c r="H23" i="12"/>
  <c r="H23" i="11"/>
  <c r="H21" i="11"/>
  <c r="H22" i="11"/>
  <c r="H22" i="15" l="1"/>
  <c r="H23" i="15"/>
  <c r="H24" i="15"/>
  <c r="H24" i="13"/>
  <c r="H24" i="12"/>
  <c r="H24" i="11"/>
  <c r="H25" i="15" l="1"/>
</calcChain>
</file>

<file path=xl/sharedStrings.xml><?xml version="1.0" encoding="utf-8"?>
<sst xmlns="http://schemas.openxmlformats.org/spreadsheetml/2006/main" count="525" uniqueCount="163">
  <si>
    <t>ردیف</t>
  </si>
  <si>
    <t xml:space="preserve">
</t>
  </si>
  <si>
    <t>فعالیت</t>
  </si>
  <si>
    <t>هزینه واحد 
(ریال)</t>
  </si>
  <si>
    <t>مجموع هزینه 
(ریال)</t>
  </si>
  <si>
    <t>تعداد (نفر)</t>
  </si>
  <si>
    <t xml:space="preserve"> وعده شام و ناهار (منو غذایی پیش بینی شده: چلو کباب کوبیده، چلو کباب جوجه، یک نوع چلو خورشت، سالاد و نوشیدنی) </t>
  </si>
  <si>
    <t>تعداد شب/ وعده</t>
  </si>
  <si>
    <t xml:space="preserve"> سالن جهت برگزاری نشست ها و کارگاه ها
• مجهز به ویدوئو پروژکتور جهت نمایش فايل¬هاي تصويري و كامپيوتري، دستگاه¬های پخش صدا و میکروفون، تخته وايت برد،  میز و صندلی قابل جابجایی، ساير امكانات معمول برگزاري كارگاه و نشست</t>
  </si>
  <si>
    <t xml:space="preserve"> اقلام بهداشتی  برای تمام افراد پیش بینی شده در بند های بالا پیش بینی گردد (شامل: ماسک 3 عدد، دستکش، ژل صدعفونی یک نفره)</t>
  </si>
  <si>
    <t>مدرسین کارگاه
* مدرس دوره ها دارای مدرک دکتری یا سابقه کار معادل می باشند.</t>
  </si>
  <si>
    <t>جمع هزینه ها</t>
  </si>
  <si>
    <t>جمع هزینه ها بعلاوه هزینه بالاسری</t>
  </si>
  <si>
    <t>بیمه</t>
  </si>
  <si>
    <t>مجموع مالیات، بیمه، ارزش افزوده</t>
  </si>
  <si>
    <t>مبلغ کل قرارداد</t>
  </si>
  <si>
    <t xml:space="preserve"> وعده شام و ناهار (منو غذایی پیش بینی شده: چلو کباب کوبیده، چلو کباب جوجه، یک نوع چلو خورشت، سالاد و نوشیدنی) - برنج ایرانی سرو شود.</t>
  </si>
  <si>
    <t xml:space="preserve"> میان وعده بصورت بوفه 
• نوبت صبح: چاي، نسكافه،‌ آب معدني، کیک (در محل برگزاری نشست یا کارگاه) 
• نوبت عصر: چاي، نسكافه،‌ آب معدني، شيريني و سه نوع ميوه فصل (در محل برگزاری نشست یا کارگاه) 
</t>
  </si>
  <si>
    <t>بلیط هواپیما از تهران به تبریز/شیراز/اهواز به صورت رفت و برگشت برای مدرسین</t>
  </si>
  <si>
    <t xml:space="preserve"> میان وعده بصورت بوفه 
• نوبت صبح: چاي، نسكافه،‌ آب معدني، کیک (در محل برگزاری نشست یا کارگاه) 
• نوبت عصر: چاي، نسكافه،‌ آب معدني، شيريني و سه نوع ميوه فصل (در محل برگزاری نشست یا کارگاه) </t>
  </si>
  <si>
    <t>بلیط هواپیما از تهران به اهواز/شیراز به صورت رفت و برگشت برای مدرسین و ستاد</t>
  </si>
  <si>
    <t xml:space="preserve"> اقلام بهداشتی  برای تمام افراد پیش بینی شده در بند های بالا پیش بینی گردد (شامل: ماسک 3 عدد، 3 جفت دستکش پلاستیکی، ژل صدعفونی یک نفره)</t>
  </si>
  <si>
    <t>تعداد شب/ وعده/ مقدار</t>
  </si>
  <si>
    <t>توضیحات</t>
  </si>
  <si>
    <t>برای هر کارگاه چهار وعده یعنی روزانه دو وعده پیش بینی شده    است با ضریب سه یعنی سه کارگاه</t>
  </si>
  <si>
    <t>در هر کارگاه برای چهل نفر با مشخصات مذکور</t>
  </si>
  <si>
    <t>موارد ذکر شده در هر کارگاه خریداری شود</t>
  </si>
  <si>
    <t xml:space="preserve">برای هر دوره دو نفر بلیط رفت و برگشت  </t>
  </si>
  <si>
    <t xml:space="preserve"> تهیه لوازم کارگاهی (کاغذ آ-صفر(70 برگ)، نوشت افزار، کاغذ رنگی (200 برگ در چهار رنگ)، بنرخوش آمد گویی 90*300 سانتی متر (1عدد) ، 30 عدد ماژیک در چهار رنگ، چب کاغذی پهن 10 رول، قیچی 4عدد)</t>
  </si>
  <si>
    <t>بلیط هواپیما از تهران به ارومیه/شیراز/اهواز به صورت رفت و برگشت</t>
  </si>
  <si>
    <t>یک کارگاه سه روزه و اقامت برای دو شب</t>
  </si>
  <si>
    <t>جمع هزینه ها بدون کسورات</t>
  </si>
  <si>
    <t>کارگاه آشنایی با تسهیلگری</t>
  </si>
  <si>
    <t>کارگاه تکنیک های PRA</t>
  </si>
  <si>
    <t>کارگاه اشنایی با رویکردهای معیشت</t>
  </si>
  <si>
    <t xml:space="preserve">  (روز چهارم شام ندارد)هفت وعده اصلی پیش بینی شده است</t>
  </si>
  <si>
    <t xml:space="preserve"> روزانه دو مدرس پیش بینی گردیده است (برای هر تالاب 8 نفر روز)</t>
  </si>
  <si>
    <t xml:space="preserve">  4 روز سالن برای هر کارگاه</t>
  </si>
  <si>
    <t xml:space="preserve"> اقلام بهداشتی  برای تمام افراد پیش بینی شده در بند های بالا پیش بینی گردد (شامل: ماسک 4 عدد، دستکش، ژل صدعفونی یک نفره)</t>
  </si>
  <si>
    <t>بلیط هواپیما از تهران به ارومیه/شیراز/اهواز به صورت رفت و برگشت برای مدرسین</t>
  </si>
  <si>
    <t xml:space="preserve"> مقرر است که این کارگاه در سه شهر برگزار می گردد:
    - هر شهر یک کارگاه سه روزه  
    - برای هر کارگاه سه روزه، دو شب اقامت در نظر گرفته شده است
    - برای تعداد نفرات ذکر شده اقامت لازم بوده و برای تعداد 10 نفر ساکنین بومی ان شهر  نیازی به اقامت نیست</t>
  </si>
  <si>
    <t>در هر کارگاه سه روز سالن نیاز است</t>
  </si>
  <si>
    <t xml:space="preserve">هر روز دو مدرس </t>
  </si>
  <si>
    <t>برای هر نفر 5 وعده غذایی (سه ناهار و دوشام)</t>
  </si>
  <si>
    <t xml:space="preserve"> مقرر است که این کارگاه در سه شهر برگزار می گردد:
    - هر شهر دو  کارگاه سه روزه 
    - در هر  کارگاه دو شب اقامت برای هر نفر لازم است 
    - برای تعداد نفرات ذکر شده اقامت لازم بوده و برای ساکنین بومی ان شهر  نیازی به اقامت نیست</t>
  </si>
  <si>
    <t>برای هر کارگاه برای هر نفر 5 وعده غذایی _سه ناهار و دو شام)</t>
  </si>
  <si>
    <t xml:space="preserve">روزانه دو نوبت میان وعده (هر نفر در هر کارگاه 6 وعده)
</t>
  </si>
  <si>
    <t>در هر تالاب دو کارگاه سه روزه است بنابراین هر تالاب شش روز سالن نیاز دارد</t>
  </si>
  <si>
    <t xml:space="preserve">برای هر روز کارگاه 2 نفر که برای هر دوره معادل 6 نفر روز است بنابراین برای هر تالاب 12 نفر روز </t>
  </si>
  <si>
    <t>کارگاه ارتقای همکاری بین بخشی برای دست اندرکاران دولتی و مشاوران</t>
  </si>
  <si>
    <t>برای هر کارگاه 10 نفر ساکن شهر محل برگزاری کارگاه هستند که نیاز به اقامت ندارند اما در وعدههایی غذایی و سایر موارد در نظر گرفته میشوند</t>
  </si>
  <si>
    <t xml:space="preserve">برای هر دوره سه نفر بلیط رفت و برگشت  </t>
  </si>
  <si>
    <t>در کارگاه اول ارومیه 40 نفر و در بختگان و شادگان هر کدام 30 نفر که مجموعا می شود 100 نفر (100 پکیج) و چون دو دور کارگاه داریم دو برابر می شود</t>
  </si>
  <si>
    <t>دو نفر مدرس برای هر دوره که می شود 6 نفر روز</t>
  </si>
  <si>
    <t>سه نفر رفت و برگشت برای هر کارگاه</t>
  </si>
  <si>
    <t>کارگاه اخلاق مهندسی برای مجریان</t>
  </si>
  <si>
    <t>برای هر تالاب چهار نفر بلیط رفت و برگشت لحاظ گردد</t>
  </si>
  <si>
    <t>کارگاه مستندسازی برای مجریان</t>
  </si>
  <si>
    <t xml:space="preserve">یک کارگاه سه روزه در سه شهر برگزار می گردد:
     - در هرشهر برای هر کارگاه یک شب اقامت و در مجموع دو شب اقامت برای دو کارگاه
    -تعداد ده نفر از ساکنین بومی ان شهر هستند که نیازی به اقامت ندارند و فقط در وعده‌های ناهار و میان وعده دیده شده است. </t>
  </si>
  <si>
    <t xml:space="preserve">مجموع شرکت کنندگان در سه تالاب 70 نفر هستند (30 نفر ارومیه و 40 نفر بختگان و شادگان) که برای هر نفر سه ناهار و دو شام  دیده شده است (هر نفر 5 وعده غذایی) </t>
  </si>
  <si>
    <t>مجموع شرکت کنندگان در سه تالاب 70 نفر هستندکه برای هر نفر شش میان وعده</t>
  </si>
  <si>
    <t xml:space="preserve"> برای هر کارگاه دو نفر که مجموعا شش نفر روز برای هر کارگاه می شود</t>
  </si>
  <si>
    <t>برای هر سایت سه نفر بلیط رفت و برگشت لحاظ گردد</t>
  </si>
  <si>
    <t xml:space="preserve">همان طور که ملاحظه می کنید مقرر است که این کارگاه در سه شهر برگزار می گردد:
    - هر کارگاه 4 روزه خواهد بود
    - سه شب اقامت لازم است (هرشب ارومیه 20 نفر و اهواز و شیراز هر شب 15 نفر)
    -تعداد ده نفر از ساکنین بومی ان شهر هستند که نیازی به اقامت ندارند و فقط در وعده‌های ناهار و میان وعده دیده شده است. </t>
  </si>
  <si>
    <t xml:space="preserve">روزانه دو نوبت میان وعده
</t>
  </si>
  <si>
    <t>تهیه محتوای کارگاه، پشتیبانی و تهیه گزارش فنی کارگاه</t>
  </si>
  <si>
    <t xml:space="preserve"> وعده شام و ناهار (منو غذایی پیش بینی شده: منوی انتخابی، سالاد و نوشیدنی) </t>
  </si>
  <si>
    <t xml:space="preserve"> میان وعده بصورت بوفه 
• نوبت صبح: چاي، نسكافه،‌ آب معدني، کیک (در محل برگزاری نشست یا کارگاه) 
• نوبت عصر: چاي، نسكافه،‌ آب معدني، شيريني و سه نوع ميوه فصل (در محل برگزاری نشست یا کارگاه) 
• میان وعده در روز بازدید بصورت بسته بندی (آب معدنی- آبمیوه- کیک) </t>
  </si>
  <si>
    <t>بازدید میدانی
• برای بازدید ون VIP روزانه (یک روز در اختیار) و با توجه به پروتکل های بهداشتی نصف ظرفیت هر ماشین پیش بینی گردد.</t>
  </si>
  <si>
    <t xml:space="preserve"> سالن جهت برگزاری نشست ها و کارگاه ها (در همان هتل محل اقامت)
• مجهز به ویدوئو پروژکتور جهت نمایش فايل¬هاي تصويري و كامپيوتري، دستگاه¬های پخش صدا و میکروفون سیار حداقل 2 عدد، تخته وايت برد،  میز و صندلی قابل جابجایی، ساير امكانات معمول برگزاري كارگاه و نشست</t>
  </si>
  <si>
    <t>تهیه و توزیع بسته آموزشی (جمع آوری فایل های الکترونیکی مرتبط و ارائه آن ها در یک فلش سن دیسک OTG((32 گیگابایت) به شرکت کنندگان، 
حمل  و انتقال انتشارات و اقلام اطلاع رسانی طرح از تهران به محل برگزاری نشست جهت توزیع بین شرکت کنندگان در نشست</t>
  </si>
  <si>
    <t xml:space="preserve"> اقلام بهداشتی  برای تمام افراد پیش بینی شده در بند های بالا پیش بینی گردد (شامل: ماسک 3 عدد، دستکش، ژل ضدعفونی یک نفره)
بیمه حوادث از یک شرکت بیمه معتبر به تعداد روزهای کارگاه برای تمامی شرکت کنندگان در نشست</t>
  </si>
  <si>
    <t xml:space="preserve"> تهیه لوازم کارگاهی (کاغذ آ-صفر(150 برگ)، کاغذ A4 یک بسته، کاغذ رنگی (400 برگ در چهار رنگ)، طراحی چاپ و نصب بنرخوش آمد گویی 400*300 سانتی متر  ویک استند 150*250،  50 عدد ماژیک در چهار رنگ، چسب کاغذی پهن 40 رول، قیچی 4 عدد)</t>
  </si>
  <si>
    <t>بلیط هواپیما:
 تهران- تبریز به صورت رفت و برگشت (23)
رفت و برگشت شیراز- تبریز (8)
رفت و برگشت اصفهان- تبریز (1)
رفت و برگشت مشهد- تبریز (2)
رفت و برگشت کرمان- تبریز (1)
رفت و برگشت بندعبارس- تبریز (5)
رفت و برگشت اهواز- تبریز (3)</t>
  </si>
  <si>
    <t>مجموع هزینه های اجرایی- فنی</t>
  </si>
  <si>
    <t>ورودی</t>
  </si>
  <si>
    <t>خروجی</t>
  </si>
  <si>
    <t>هزینه بالاسری (8-15)</t>
  </si>
  <si>
    <t>مالیات (3-8)</t>
  </si>
  <si>
    <t>ارزش افزوده</t>
  </si>
  <si>
    <t>تعداد (نفر/ واحد)</t>
  </si>
  <si>
    <t xml:space="preserve"> وعده ناهار برای 2 نشست مجزا (منو غذایی پیش بینی شده: منوی انتخابی، سالاد و نوشیدنی) </t>
  </si>
  <si>
    <t xml:space="preserve"> میان وعده بصورت بوفه 
•  چاي، نسكافه،‌ آب معدني، کیک و شیرینی (در محل برگزاری نشست یا کارگاه) </t>
  </si>
  <si>
    <t xml:space="preserve"> سالن هتل چهار ستاره در سنندج جهت برگزاری نشست ها و کارگاه ها که ظرفیتی در حدود 70 نفر داشته باشد (2 نشست مجزا)
• مجهز به ویدوئو پروژکتور جهت نمایش فايل¬هاي تصويري و كامپيوتري، دستگاه¬های پخش صدا و میکروفون سیار به تعداد حداقل 2 عدد، تخته وايت برد،  میز و صندلی قابل جابجایی، ساير امكانات معمول برگزاري كارگاه و نشست</t>
  </si>
  <si>
    <t xml:space="preserve"> اقلام بهداشتی  برای تمام افراد پیش بینی شده در بند های بالا پیش بینی گردد (شامل: ماسک 2 عدد، دستکش، ژل صدعفونی یک نفره)</t>
  </si>
  <si>
    <t xml:space="preserve"> تهیه لوازم کارگاهی (کاغذ آ-صفر(40 برگ)، کاغذ A4 یک بسته، کاغذ رنگی (200 برگ در چهار رنگ)، طراحی چاپ و نصب 2 بنرخوش آمد گویی 200*300 سانتی متر  ویک استند 150*250، 30 عدد ماژیک در چهار رنگ، چسب کاغذی پهن 10 رول، قیچی 2 عدد)</t>
  </si>
  <si>
    <t>اتاق در هتل چهار ستاره سنندج (به صورت انفرادی)</t>
  </si>
  <si>
    <t xml:space="preserve">بلیط هواپیما تهران- سنندج به صورت رفت و برگشت 
</t>
  </si>
  <si>
    <t xml:space="preserve"> سالن هتل چهار ستاره در مریوان جهت برگزاری نشست ها و کارگاه ها با ظرفیت حدود 70 نفر (2 نشست مجزا) 
• مجهز به ویدوئو پروژکتور جهت نمایش فايل¬هاي تصويري و كامپيوتري، دستگاه¬های پخش صدا و میکروفون سیار به تعداد حداقل 2 عدد، تخته وايت برد،  میز و صندلی قابل جابجایی، ساير امكانات معمول برگزاري كارگاه و نشست</t>
  </si>
  <si>
    <t>اتاق در هتل چهار ستاره مریوان (به صورت انفرادی)</t>
  </si>
  <si>
    <t xml:space="preserve"> وعده ناهار برای 2 نشست مجزا(منو غذایی پیش بینی شده: منوی انتخابی، سالاد و نوشیدنی) </t>
  </si>
  <si>
    <t xml:space="preserve"> سالن هتل چهار ستاره در شیراز جهت برگزاری نشست ها و کارگاه ها که ظرفیت حداقل 70 نفر داشته باشد 
• مجهز به ویدوئو پروژکتور جهت نمایش فايل¬هاي تصويري و كامپيوتري، دستگاه¬های پخش صدا و میکروفون سیار به تعداد حداقل 2 عدد، تخته وايت برد،  میز و صندلی قابل جابجایی، ساير امكانات معمول برگزاري كارگاه و نشست</t>
  </si>
  <si>
    <t xml:space="preserve"> اقلام بهداشتی  برای تمام افراد پیش بینی شده در بند های بالا پیش بینی گردد (شامل: ماسک 2 عدد، دستکش، ژل ضدعفونی یک نفره)</t>
  </si>
  <si>
    <t xml:space="preserve"> تهیه لوازم کارگاهی (کاغذ آ-صفر(40 برگ)، کاغذ A4 یک بسته، کاغذ رنگی (200 برگ در چهار رنگ)، طراحی چاپ و نصب بنرخوش آمد گویی 400*300 سانتی متر  ویک استند 150*250، 30 عدد ماژیک در چهار رنگ، چسب کاغذی پهن 10 رول، قیچی 2 عدد)</t>
  </si>
  <si>
    <t>اتاق در هتل چهار ستاره شیراز (به صورت انفرادی)</t>
  </si>
  <si>
    <t xml:space="preserve">بلیط هواپیما تهران- شیراز به صورت رفت و برگشت </t>
  </si>
  <si>
    <t>برای شهرستان های خرامه، ارسنجان و شادگان در محل شهر آباده و طشک</t>
  </si>
  <si>
    <t xml:space="preserve"> وعده ناهار (منو غذایی پیش بینی شده: منوی انتخابی، سالاد و نوشیدنی) </t>
  </si>
  <si>
    <t xml:space="preserve"> سالن جهت برگزاری نشست ها و کارگاه ها در شهرستان بختگان
• مجهز به ویدوئو پروژکتور جهت نمایش فايل¬هاي تصويري و كامپيوتري، دستگاه¬های پخش صدا و میکروفون سیار به تعداد حداقل 2 عدد، تخته وايت برد،  میز و صندلی قابل جابجایی، ساير امكانات معمول برگزاري كارگاه و نشست</t>
  </si>
  <si>
    <t xml:space="preserve"> تهیه لوازم کارگاهی (کاغذ آ-صفر(40 برگ)، کاغذ A4 یک بسته، کاغذ رنگی (200 برگ در چهار رنگ)،2طراحی چاپ و نصب بنرخوش آمد گویی 400*300 سانتی متر  ویک استند 150*250، 30 عدد ماژیک در چهار رنگ، چسب کاغذی پهن 10 رول، قیچی 2 عدد)</t>
  </si>
  <si>
    <t>اتاق در هتل چهار ستاره شیراز (هر نفر در یک اتاق)</t>
  </si>
  <si>
    <t xml:space="preserve"> سالن هتل چهار ستاره در اهواز جهت برگزاری نشست ها و کارگاه ها
• مجهز به ویدوئو پروژکتور جهت نمایش فايل¬هاي تصويري و كامپيوتري، دستگاه¬های پخش صدا و میکروفون سیار به تعداد حداقل 2 عدد، تخته وايت برد،  میز و صندلی قابل جابجایی، ساير امكانات معمول برگزاري كارگاه و نشست</t>
  </si>
  <si>
    <t>اتاق در هتل چهار ستاره اهواز (هر نفر در یک اتاق)</t>
  </si>
  <si>
    <t xml:space="preserve">بلیط هواپیما تهران- اهواز به صورت رفت و برگشت 
</t>
  </si>
  <si>
    <t>برای شهرستان شادگان در محل شادگان</t>
  </si>
  <si>
    <t xml:space="preserve"> وعده ناهار (منوی انتخابی، سالاد و نوشیدنی) </t>
  </si>
  <si>
    <t xml:space="preserve"> سالن هتل جهت برگزاری نشست ها و کارگاه ها در شهرستان شادگان با ظرفیت حدود 70 نفر
• مجهز به ویدوئو پروژکتور جهت نمایش فايل¬هاي تصويري و كامپيوتري، دستگاه¬های پخش صدا و میکروفون سیار به تعداد حداقل 2 عدد، تخته وايت برد،  میز و صندلی قابل جابجایی، ساير امكانات معمول برگزاري كارگاه و نشست</t>
  </si>
  <si>
    <t>تهران، نشست یک روزه_ در محل سالن همایش های سازمان محیط زیست</t>
  </si>
  <si>
    <t xml:space="preserve"> میان وعده بصورت بوفه 
•  چاي، نسكافه،‌ آب معدني، کیک و شیرینی (در محل برگزاری نشست یا کارگاه)
- شیر بسته بندی و کیک برای قبل از برگزاری نشست </t>
  </si>
  <si>
    <t xml:space="preserve">تهیه و توزیع بسته آموزشی (جمع آوری فایل های الکترونیکی مرتبط و ارائه آن ها در یک فلش سن دیسک OTG((32 گیگابایت) به شرکت کنندگان، </t>
  </si>
  <si>
    <t xml:space="preserve"> بیمه حوادث برای 4 نفر به مدت یکسال (فعالان محلی که کار پایش داوطلبانه را در تالاب ها انجام می دهند) از بیمه دانا، طرح سوم یکساله یا معادل آن</t>
  </si>
  <si>
    <t>تهیه میز و صندلی مناسب روز کارگاه به تعداد لازم</t>
  </si>
  <si>
    <t>اتاق در هتل لاله (به صورت انفرادی)</t>
  </si>
  <si>
    <t>بلیط هواپیما: 
اهواز- تهران به صورت رفت و برگشت (3 نفر)
شیراز- تهران (3 نفر)
ارومیه- تهران (4 نفر)</t>
  </si>
  <si>
    <t>تهران، نشست یک روزه_ در محل سالن همایش های سازمان محیط زیست (1 مرتبه دبیرخانه ها و انتقال تجربیات در موضوعات گردشگری، پایش، PES)</t>
  </si>
  <si>
    <t xml:space="preserve"> وعده ناهار (منوی انتخابی، سالاد و نوشیدنی) در 4 نشست مجزا</t>
  </si>
  <si>
    <t>55 نفر دبیرخانه بعلاوه در هر برنامه 30 + 10 نفر</t>
  </si>
  <si>
    <t xml:space="preserve"> میان وعده بصورت بوفه 
•  چاي، نسكافه،‌ آب معدني، کیک و شیرینی (در محل برگزاری نشست یا کارگاه)، در 4 نشست مجزا</t>
  </si>
  <si>
    <t>اتاق در هتل چهار ستاره تهران (به صورت انفرادی)</t>
  </si>
  <si>
    <t>بلیط هواپیما: 
اهواز- تهران به صورت رفت و برگشت (3 نفر)
شیراز- تهران (3 نفر)
ارومیه- تهران (5 نفر)</t>
  </si>
  <si>
    <t>تهیه میز و صندلی مناسب روز کارگاه به تعداد لازم (برای 4 نشست مجزا)</t>
  </si>
  <si>
    <t xml:space="preserve">یک کارگاه سه روزه در سه شهر برگزار می گردد:
     - در هرشهر برای هر کارگاه دو شب اقامت 
    -تعداد ده نفر از ساکنین بومی ان شهر هستند که نیازی به اقامت ندارند و فقط در وعده‌های ناهار و میان وعده دیده شده است. </t>
  </si>
  <si>
    <t xml:space="preserve"> سالن هتل چهار ستاره جهت برگزاری نشست ها و کارگاه ها
• مجهز به ویدوئو پروژکتور جهت نمایش فايل هاي تصويري و كامپيوتري، دستگاه¬های پخش صدا و میکروفون، تخته وايت برد،  میز و صندلی قابل جابجایی، ساير امكانات معمول برگزاري كارگاه و نشست</t>
  </si>
  <si>
    <t xml:space="preserve"> برای هر تالاب دو نفر در سه روز کارگاه و 2 نفر روز برای تدوین گزارش کارگاه(8نفر روز)</t>
  </si>
  <si>
    <t xml:space="preserve">مجموع شرکت کنندگان در سه تالاب 100 نفر هستند که برای هر نفر سه ناهار و دو شام  دیده شده است (هر نفر 5 وعده غذایی) </t>
  </si>
  <si>
    <t>مجموع شرکت کنندگان در سه تالاب 100 نفر هستند که برای هر نفر شش میان وعده دیده شده است</t>
  </si>
  <si>
    <t xml:space="preserve">  3روز سالن برای هر کارگاه</t>
  </si>
  <si>
    <t xml:space="preserve"> سالن هتل 4 ستاره جهت برگزاری نشست ها و کارگاه ها
• مجهز به ویدوئو پروژکتور جهت نمایش فايل هاي تصويري و كامپيوتري، دستگاه¬های پخش صدا و میکروفون، تخته وايت برد،  میز و صندلی قابل جابجایی، ساير امكانات معمول برگزاري كارگاه و نشست</t>
  </si>
  <si>
    <t xml:space="preserve"> سالن هتل چهار ستاره جهت برگزاری نشست ها و کارگاه ها
• مجهز به ویدوئو پروژکتور جهت نمایش فايلهاي تصويري و كامپيوتري، دستگاه¬های پخش صدا و میکروفون، تخته وايت برد،  میز و صندلی قابل جابجایی، ساير امكانات معمول برگزاري كارگاه و نشست</t>
  </si>
  <si>
    <r>
      <rPr>
        <i/>
        <u/>
        <sz val="14"/>
        <color theme="1"/>
        <rFont val="B Nazanin"/>
        <charset val="178"/>
      </rPr>
      <t>متقاضی محترم،</t>
    </r>
    <r>
      <rPr>
        <sz val="14"/>
        <color theme="1"/>
        <rFont val="B Nazanin"/>
        <charset val="178"/>
      </rPr>
      <t xml:space="preserve">
لطفا به نکات زیر توجه فرمایید:
* قبل از تکمیل این اکسل، شرح خدمات و توضیحاتی را که در قالب فایل پی دی اف در وب سایت طرح آپلود شده است را مطالعه نمایید.
* هر کدام از رویدادها در شیت جداگانه قابل ملاحظه می باشند، با تکمیل هر فرم به عبارت دیگر جایگذاری قیمت واحد یا فی، محاسبات انجام و در شیت جمع منعکس می گردد و سپس شما با ورود درصدهای مرتبط با هزینه های اداری-مالی شرکت و کسورات قانونی مبلغ نهایی را مشاهده خواهید نمود، در ادامه مطابق توضیحات و بر اساس فرم قیمت، محاسبات را در قالب فرمت اعلام شده روی سربرگ پرینت و بعد از ثبت، مهر و امضا در پاکت ب برای دفتر طرح ارسال نمایید.
* تعداد مورد نیاز در هر شیت برای هر ایتم اعلام شده و همان را ملاک محاسبه قرار دهید.
* مجددا اعلام می دارد با توجه به شرایط کرونایی موجود تمامی پروتکل های بهداشتی جهت برگزاری کارگاه ها / رویدادها / بازدیدها می بایست رعایت گردد. با عنایت به همین نکته، در صورت حذف هر یک از رویدادها، مبلغ مربوطه از سرجمع محاسبات کسر خواهد شد و اگر مقرر به برگزاری در زمان دیگری از طریق تمدید زمانی ابلاغ گردید، مجری متعهد است تا در تاریخ اعلام شده جدید، رویداد/های مورد نظر را برگزار نماید؛ لذا در خصوص این موارد مجری حق هیچ گونه اعتراضی نخواهد داشت.
* در محاسبات دقت لازم صورت پذیرد و قیمتی منصفانه و با توجه به حجم قرارداد، درصد بالاسری با دقت لحاظ شود تا با صرفه و صلاح تطبیق و منطقی باشد.
* ذکر این نکته ضروری می باشد که جهت شفاف سازی و انعکاس بهتر شرح خدمات مورد نظر این جداول و محاسبات اعلام شده است، و در شرکت متقاضی مخیر است محاسبات را با روش دیگر انجام دهد؛ اما انعکاس مبلغ پیشنهادی صرفا در فرمت اعلامی مد نظر و قابل قبول است به عبارتی دیگر، اعلام هزینه  هر رویداد به تفکیک و شکست هزینه ها و درصد کسورات جداگانه اعلام گردد.
* مالیات بر ارزش افزوده حتما محاسبه و در مبلغ پیشنهادی لحاظ شود، جهت تاکید بیشتر اعلام می دارد مبلغ ارزش افزوده بر اساس هزینه کرد نهایی پرداخت خواهد شد.
* سعی در برگزاری رویدادها در زمان بندی اعلام شده، می باشد، اما به هر دلیلی ممکن است زمان تغییر نماید؛ لذا شرکت مجری این انعطاف را داشته باشد تا در تاریخ دیگری برگزاری آن رویداد را اجرایی کند و بدیهی است زمان جدید برگزاری بصورت منطقی جهت عمیلیاتی نمودن در بازه زمانی مناسب به شرکت ابلاغ خواد شد تا فرصت هماهنگی میسر باشد.</t>
    </r>
  </si>
  <si>
    <t>رویداد/ نشست/ سمینار/ کارگاه/ جلسات</t>
  </si>
  <si>
    <t>مبلغ پیشنهادی</t>
  </si>
  <si>
    <t>تکنیک های PRA</t>
  </si>
  <si>
    <t>هزینه های اداری و مالی شرکت</t>
  </si>
  <si>
    <t>جمع هزینه ها بعلاوه هزینه های شرکت</t>
  </si>
  <si>
    <t xml:space="preserve">مالیات </t>
  </si>
  <si>
    <t>مالیات بر ارزش افزوده (9%)</t>
  </si>
  <si>
    <t>جمع کسورات</t>
  </si>
  <si>
    <t>جمع کل ( ريال)- گرد شده</t>
  </si>
  <si>
    <t>اخلاق مهندسی</t>
  </si>
  <si>
    <t>آشنایی با تسهیلگری</t>
  </si>
  <si>
    <t>کارگاه مستندسازی</t>
  </si>
  <si>
    <t>آشنایی با رویکردهای معیشت</t>
  </si>
  <si>
    <t>همکاری بین بخشی</t>
  </si>
  <si>
    <t>ظرفیت سازی زریوار (سنندج)</t>
  </si>
  <si>
    <t>ظرفیت سازی زریوار (مریوان)</t>
  </si>
  <si>
    <t>ظرفیت سازی بختگان (شیراز)</t>
  </si>
  <si>
    <t>ظرفیت سازی بختگان (نیریز)</t>
  </si>
  <si>
    <t>ظرفیت سازی بختگان (بختگان)</t>
  </si>
  <si>
    <t>ظرفیت سازی شادگان (شادگان)</t>
  </si>
  <si>
    <t>ظرفیت سازی شادگان (اهواز)</t>
  </si>
  <si>
    <t>نشست پایش مشارکتی (تهران)</t>
  </si>
  <si>
    <t>نشست های داخل سازمان</t>
  </si>
  <si>
    <t xml:space="preserve">اتاق هتل 4 ستاره در تبریز (اتاق ها بصورت فردی (یک تخته) پیش بینی گردد) </t>
  </si>
  <si>
    <t xml:space="preserve">تاق هتل 4 ستاره در شیراز (اتاق ها بصورت فردی (یک تخته) پیش بینی گردد) </t>
  </si>
  <si>
    <t xml:space="preserve">تاق هتل 4 ستاره در اهواز (اتاق ها بصورت فردی (یک تخته) پیش بینی گردد) </t>
  </si>
  <si>
    <t xml:space="preserve">اتاق هتل 4 ستاره در ارومیه (اتاق ها بصورت فردی (یک تخته) پیش بینی گردد) </t>
  </si>
  <si>
    <t xml:space="preserve">اتاق هتل 4 ستاره در شیراز (اتاق ها بصورت فردی (یک تخته) پیش بینی گردد) </t>
  </si>
  <si>
    <t xml:space="preserve">اتاق هتل 4 ستاره در اهواز (اتاق ها بصورت فردی (یک تخته) پیش بینی گردد) </t>
  </si>
  <si>
    <t xml:space="preserve">اتاق هتل 4 ستاره در اهواز (بصورت فردی (یک تخته) پیش بینی گردد) </t>
  </si>
  <si>
    <t xml:space="preserve">  اتاق هتل چهار ستاره در تبریز (اتاق ها بصورت فردی (یک اتاق برای هر نفر) پیش بینی گردد)
سالن هتل ظرفیت حدود 100 نفر برای برگزاری کارگاه داشته باشد</t>
  </si>
  <si>
    <t xml:space="preserve">نشست دبیرخانه ها </t>
  </si>
  <si>
    <t>تسهیلگر/ مربی (با هاهنگی کارفرما و مطابق ضوابط اعلامی)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</si>
</sst>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 #,##0.00_-_ر_ي_ا_ل_ ;_ * #,##0.00\-_ر_ي_ا_ل_ ;_ * &quot;-&quot;??_-_ر_ي_ا_ل_ ;_ @_ "/>
    <numFmt numFmtId="166" formatCode="_ * #,##0_-_ر_ي_ا_ل_ ;_ * #,##0\-_ر_ي_ا_ل_ ;_ * &quot;-&quot;??_-_ر_ي_ا_ل_ ;_ @_ "/>
  </numFmts>
  <fonts count="31">
    <font>
      <sz val="11"/>
      <color theme="1"/>
      <name val="Calibri"/>
      <family val="2"/>
      <scheme val="minor"/>
    </font>
    <font>
      <sz val="11"/>
      <color theme="1"/>
      <name val="Calibri"/>
      <family val="2"/>
      <scheme val="minor"/>
    </font>
    <font>
      <b/>
      <sz val="12"/>
      <color theme="1"/>
      <name val="B Nazanin"/>
      <charset val="178"/>
    </font>
    <font>
      <b/>
      <sz val="11"/>
      <color theme="1"/>
      <name val="Calibri"/>
      <family val="2"/>
      <scheme val="minor"/>
    </font>
    <font>
      <b/>
      <sz val="11"/>
      <color theme="1"/>
      <name val="B Nazanin"/>
      <charset val="178"/>
    </font>
    <font>
      <b/>
      <sz val="12"/>
      <color theme="1"/>
      <name val="Calibri"/>
      <family val="2"/>
      <scheme val="minor"/>
    </font>
    <font>
      <sz val="11"/>
      <color theme="1"/>
      <name val="B Titr"/>
      <charset val="178"/>
    </font>
    <font>
      <b/>
      <sz val="14"/>
      <color theme="1"/>
      <name val="Calibri"/>
      <family val="2"/>
      <scheme val="minor"/>
    </font>
    <font>
      <b/>
      <sz val="12"/>
      <name val="B Nazanin"/>
      <charset val="178"/>
    </font>
    <font>
      <sz val="11"/>
      <color theme="1"/>
      <name val="Calibri"/>
      <family val="2"/>
      <charset val="178"/>
      <scheme val="minor"/>
    </font>
    <font>
      <sz val="12"/>
      <color theme="1"/>
      <name val="B Nazanin"/>
      <charset val="178"/>
    </font>
    <font>
      <b/>
      <sz val="14"/>
      <color theme="1"/>
      <name val="B Nazanin"/>
      <charset val="178"/>
    </font>
    <font>
      <b/>
      <sz val="12"/>
      <color theme="1"/>
      <name val="B Titr"/>
      <charset val="178"/>
    </font>
    <font>
      <b/>
      <sz val="11"/>
      <color theme="1"/>
      <name val="B Titr"/>
      <charset val="178"/>
    </font>
    <font>
      <sz val="14"/>
      <color theme="1"/>
      <name val="Calibri"/>
      <family val="2"/>
      <charset val="178"/>
      <scheme val="minor"/>
    </font>
    <font>
      <b/>
      <sz val="10"/>
      <color theme="1"/>
      <name val="B Nazanin"/>
      <charset val="178"/>
    </font>
    <font>
      <sz val="10"/>
      <color theme="1"/>
      <name val="Calibri"/>
      <family val="2"/>
      <scheme val="minor"/>
    </font>
    <font>
      <b/>
      <sz val="9"/>
      <color theme="1"/>
      <name val="B Nazanin"/>
      <charset val="178"/>
    </font>
    <font>
      <b/>
      <sz val="10"/>
      <color theme="1"/>
      <name val="Calibri"/>
      <family val="2"/>
      <scheme val="minor"/>
    </font>
    <font>
      <b/>
      <sz val="10"/>
      <color theme="1"/>
      <name val="B Titr"/>
      <charset val="178"/>
    </font>
    <font>
      <sz val="10"/>
      <color theme="1"/>
      <name val="Calibri"/>
      <family val="2"/>
      <charset val="178"/>
      <scheme val="minor"/>
    </font>
    <font>
      <sz val="9"/>
      <color theme="1"/>
      <name val="Calibri"/>
      <family val="2"/>
      <scheme val="minor"/>
    </font>
    <font>
      <sz val="9"/>
      <color theme="1"/>
      <name val="B Titr"/>
      <charset val="178"/>
    </font>
    <font>
      <b/>
      <sz val="9"/>
      <color theme="1"/>
      <name val="Calibri"/>
      <family val="2"/>
      <scheme val="minor"/>
    </font>
    <font>
      <b/>
      <sz val="9"/>
      <color theme="1"/>
      <name val="B Titr"/>
      <charset val="178"/>
    </font>
    <font>
      <sz val="9"/>
      <color theme="1"/>
      <name val="Calibri"/>
      <family val="2"/>
      <charset val="178"/>
      <scheme val="minor"/>
    </font>
    <font>
      <sz val="11"/>
      <color theme="1"/>
      <name val="B Nazanin"/>
      <charset val="178"/>
    </font>
    <font>
      <sz val="14"/>
      <color theme="1"/>
      <name val="B Nazanin"/>
      <charset val="178"/>
    </font>
    <font>
      <i/>
      <u/>
      <sz val="14"/>
      <color theme="1"/>
      <name val="B Nazanin"/>
      <charset val="178"/>
    </font>
    <font>
      <b/>
      <sz val="12"/>
      <color theme="1"/>
      <name val="Calibri"/>
      <scheme val="minor"/>
    </font>
    <font>
      <b/>
      <sz val="12"/>
      <color theme="1"/>
      <name val="B Nazanin"/>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2" fillId="0" borderId="0" xfId="0" applyFont="1" applyFill="1" applyBorder="1" applyAlignment="1">
      <alignment horizontal="center" vertical="center" wrapText="1" readingOrder="2"/>
    </xf>
    <xf numFmtId="0" fontId="0" fillId="0" borderId="0" xfId="0" applyAlignment="1">
      <alignment readingOrder="2"/>
    </xf>
    <xf numFmtId="0" fontId="0" fillId="0" borderId="0" xfId="0" applyAlignment="1">
      <alignment wrapText="1"/>
    </xf>
    <xf numFmtId="164" fontId="5" fillId="2" borderId="0" xfId="1" applyNumberFormat="1" applyFont="1" applyFill="1" applyBorder="1" applyAlignment="1">
      <alignment horizontal="center" vertical="center"/>
    </xf>
    <xf numFmtId="164" fontId="0" fillId="0" borderId="0" xfId="0" applyNumberFormat="1"/>
    <xf numFmtId="0" fontId="0" fillId="0" borderId="1" xfId="0" applyBorder="1" applyAlignment="1">
      <alignment horizontal="center" vertical="center"/>
    </xf>
    <xf numFmtId="164" fontId="0" fillId="0" borderId="0" xfId="1" applyNumberFormat="1" applyFont="1" applyAlignment="1">
      <alignment vertical="center" readingOrder="1"/>
    </xf>
    <xf numFmtId="164" fontId="0" fillId="0" borderId="0" xfId="1" applyNumberFormat="1" applyFont="1"/>
    <xf numFmtId="164" fontId="0" fillId="0" borderId="0" xfId="0" applyNumberFormat="1" applyFill="1" applyAlignment="1">
      <alignment horizontal="center"/>
    </xf>
    <xf numFmtId="0" fontId="3" fillId="0" borderId="0" xfId="0" applyFont="1" applyAlignment="1">
      <alignment horizontal="right" vertical="center" wrapText="1" readingOrder="2"/>
    </xf>
    <xf numFmtId="0" fontId="3" fillId="0" borderId="0" xfId="0" applyFont="1" applyAlignment="1">
      <alignment horizontal="right" vertical="center" wrapText="1" readingOrder="2"/>
    </xf>
    <xf numFmtId="0" fontId="7" fillId="0" borderId="0" xfId="0" applyFont="1" applyAlignment="1">
      <alignment horizontal="center" vertical="center"/>
    </xf>
    <xf numFmtId="0" fontId="2" fillId="0" borderId="1" xfId="0" applyFont="1" applyFill="1" applyBorder="1" applyAlignment="1">
      <alignment horizontal="center" vertical="center" wrapText="1" readingOrder="2"/>
    </xf>
    <xf numFmtId="0" fontId="0" fillId="0" borderId="1" xfId="0" applyBorder="1" applyAlignment="1">
      <alignment vertical="center" wrapText="1" readingOrder="2"/>
    </xf>
    <xf numFmtId="164" fontId="0" fillId="0" borderId="1" xfId="1" applyNumberFormat="1" applyFont="1" applyBorder="1" applyAlignment="1">
      <alignment vertical="center" readingOrder="1"/>
    </xf>
    <xf numFmtId="164" fontId="0" fillId="0" borderId="1" xfId="1" applyNumberFormat="1" applyFont="1" applyBorder="1" applyAlignment="1">
      <alignment vertical="center" wrapText="1" readingOrder="1"/>
    </xf>
    <xf numFmtId="0" fontId="2" fillId="0" borderId="1" xfId="0" applyFont="1" applyBorder="1" applyAlignment="1">
      <alignment horizontal="center" vertical="center" wrapText="1" readingOrder="2"/>
    </xf>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xf>
    <xf numFmtId="0" fontId="4" fillId="0" borderId="1" xfId="0" applyFont="1" applyBorder="1" applyAlignment="1">
      <alignment horizontal="right" vertical="center" wrapText="1" readingOrder="2"/>
    </xf>
    <xf numFmtId="0" fontId="2" fillId="0" borderId="1" xfId="0" applyFont="1" applyBorder="1" applyAlignment="1">
      <alignment horizontal="right" vertical="center" wrapText="1" readingOrder="2"/>
    </xf>
    <xf numFmtId="0" fontId="8" fillId="0" borderId="1" xfId="0" applyFont="1" applyBorder="1" applyAlignment="1">
      <alignment horizontal="right" vertical="center" wrapText="1" readingOrder="2"/>
    </xf>
    <xf numFmtId="164" fontId="0" fillId="0" borderId="1" xfId="1" applyNumberFormat="1" applyFont="1" applyBorder="1" applyAlignment="1">
      <alignment horizontal="right" vertical="center" readingOrder="1"/>
    </xf>
    <xf numFmtId="0" fontId="3" fillId="5" borderId="1" xfId="0" applyFont="1" applyFill="1" applyBorder="1" applyAlignment="1">
      <alignment horizontal="center" vertical="center" wrapText="1"/>
    </xf>
    <xf numFmtId="0" fontId="0" fillId="0" borderId="1" xfId="0" applyBorder="1" applyAlignment="1">
      <alignment wrapText="1" readingOrder="2"/>
    </xf>
    <xf numFmtId="0" fontId="0" fillId="0" borderId="1" xfId="0" applyBorder="1"/>
    <xf numFmtId="0" fontId="11" fillId="0" borderId="1" xfId="0" applyFont="1" applyBorder="1" applyAlignment="1">
      <alignment horizontal="center" vertical="center" wrapText="1" readingOrder="2"/>
    </xf>
    <xf numFmtId="0" fontId="3" fillId="0" borderId="0" xfId="0" applyFont="1" applyAlignment="1">
      <alignment horizontal="right" vertical="center" wrapText="1" readingOrder="2"/>
    </xf>
    <xf numFmtId="164" fontId="0" fillId="0" borderId="1" xfId="1" applyNumberFormat="1" applyFont="1" applyBorder="1" applyAlignment="1">
      <alignment vertical="center" readingOrder="2"/>
    </xf>
    <xf numFmtId="164" fontId="0" fillId="0" borderId="1" xfId="1" applyNumberFormat="1" applyFont="1" applyBorder="1" applyAlignment="1">
      <alignment horizontal="right" vertical="center" readingOrder="2"/>
    </xf>
    <xf numFmtId="164" fontId="0" fillId="0" borderId="1" xfId="1" applyNumberFormat="1" applyFont="1" applyBorder="1" applyAlignment="1">
      <alignment horizontal="right" vertical="center" wrapText="1"/>
    </xf>
    <xf numFmtId="164" fontId="0" fillId="0" borderId="1" xfId="1" applyNumberFormat="1" applyFont="1" applyBorder="1" applyAlignment="1">
      <alignment horizontal="right" vertical="center" wrapText="1" readingOrder="2"/>
    </xf>
    <xf numFmtId="0" fontId="2" fillId="0" borderId="2" xfId="0" applyFont="1" applyFill="1" applyBorder="1" applyAlignment="1">
      <alignment horizontal="center" vertical="center" wrapText="1" readingOrder="2"/>
    </xf>
    <xf numFmtId="0" fontId="2" fillId="0" borderId="10" xfId="0" applyFont="1" applyBorder="1" applyAlignment="1">
      <alignment horizontal="center" vertical="center" wrapText="1" readingOrder="2"/>
    </xf>
    <xf numFmtId="0" fontId="2" fillId="0" borderId="11" xfId="0" applyFont="1" applyBorder="1" applyAlignment="1">
      <alignment horizontal="center" vertical="center" wrapText="1" readingOrder="2"/>
    </xf>
    <xf numFmtId="0" fontId="2" fillId="0" borderId="2" xfId="0" applyFont="1" applyBorder="1" applyAlignment="1">
      <alignment horizontal="center" vertical="center" wrapText="1" readingOrder="2"/>
    </xf>
    <xf numFmtId="0" fontId="3" fillId="0" borderId="12" xfId="0" applyFont="1" applyBorder="1" applyAlignment="1">
      <alignment horizontal="center" vertical="center" wrapText="1"/>
    </xf>
    <xf numFmtId="164" fontId="3" fillId="0" borderId="13" xfId="1" applyNumberFormat="1" applyFont="1" applyBorder="1" applyAlignment="1">
      <alignment horizontal="center" vertical="center"/>
    </xf>
    <xf numFmtId="0" fontId="2" fillId="0" borderId="13" xfId="0" applyFont="1" applyFill="1" applyBorder="1" applyAlignment="1">
      <alignment horizontal="center" vertical="center" wrapText="1" readingOrder="2"/>
    </xf>
    <xf numFmtId="0" fontId="2" fillId="0" borderId="0" xfId="0" applyFont="1" applyFill="1" applyBorder="1" applyAlignment="1">
      <alignment horizontal="right" vertical="center" wrapText="1" readingOrder="2"/>
    </xf>
    <xf numFmtId="0" fontId="4" fillId="0" borderId="12" xfId="0" applyFont="1" applyBorder="1" applyAlignment="1">
      <alignment horizontal="center" vertical="center" wrapText="1" readingOrder="2"/>
    </xf>
    <xf numFmtId="0" fontId="3" fillId="0" borderId="14" xfId="0" applyFont="1" applyBorder="1" applyAlignment="1">
      <alignment horizontal="center" vertical="center" wrapText="1"/>
    </xf>
    <xf numFmtId="164" fontId="3" fillId="0" borderId="2" xfId="1" applyNumberFormat="1" applyFont="1" applyBorder="1" applyAlignment="1">
      <alignment horizontal="center" vertical="center"/>
    </xf>
    <xf numFmtId="164" fontId="3" fillId="0" borderId="4" xfId="1" applyNumberFormat="1" applyFont="1" applyBorder="1" applyAlignment="1">
      <alignment horizontal="center" vertical="center"/>
    </xf>
    <xf numFmtId="164" fontId="3" fillId="0" borderId="12" xfId="1" applyNumberFormat="1" applyFont="1" applyBorder="1" applyAlignment="1">
      <alignment horizontal="center" vertical="center"/>
    </xf>
    <xf numFmtId="164" fontId="0" fillId="0" borderId="7" xfId="1" applyNumberFormat="1" applyFont="1" applyFill="1" applyBorder="1" applyAlignment="1">
      <alignment vertical="center" wrapText="1" readingOrder="1"/>
    </xf>
    <xf numFmtId="164" fontId="0" fillId="0" borderId="2" xfId="1" applyNumberFormat="1" applyFont="1" applyFill="1" applyBorder="1" applyAlignment="1">
      <alignment vertical="center" wrapText="1" readingOrder="1"/>
    </xf>
    <xf numFmtId="164" fontId="0" fillId="0" borderId="2" xfId="1" applyNumberFormat="1" applyFont="1" applyBorder="1" applyAlignment="1">
      <alignment vertical="center" wrapText="1" readingOrder="1"/>
    </xf>
    <xf numFmtId="0" fontId="0" fillId="0" borderId="15" xfId="0" applyBorder="1" applyAlignment="1">
      <alignment vertical="center"/>
    </xf>
    <xf numFmtId="0" fontId="0" fillId="0" borderId="0" xfId="0" applyAlignment="1">
      <alignment vertical="center" wrapText="1" readingOrder="2"/>
    </xf>
    <xf numFmtId="164" fontId="0" fillId="0" borderId="16" xfId="1" applyNumberFormat="1" applyFont="1" applyFill="1" applyBorder="1" applyAlignment="1">
      <alignment vertical="center" wrapText="1" readingOrder="1"/>
    </xf>
    <xf numFmtId="164" fontId="0" fillId="0" borderId="8" xfId="1" applyNumberFormat="1" applyFont="1" applyFill="1" applyBorder="1" applyAlignment="1">
      <alignment vertical="center" wrapText="1" readingOrder="1"/>
    </xf>
    <xf numFmtId="164" fontId="0" fillId="0" borderId="8" xfId="1" applyNumberFormat="1" applyFont="1" applyBorder="1" applyAlignment="1">
      <alignment vertical="center" wrapText="1" readingOrder="1"/>
    </xf>
    <xf numFmtId="0" fontId="0" fillId="0" borderId="17" xfId="0" applyBorder="1" applyAlignment="1">
      <alignment vertical="center"/>
    </xf>
    <xf numFmtId="164" fontId="0" fillId="0" borderId="16" xfId="1" applyNumberFormat="1" applyFont="1" applyBorder="1" applyAlignment="1">
      <alignment vertical="center" wrapText="1" readingOrder="1"/>
    </xf>
    <xf numFmtId="0" fontId="0" fillId="0" borderId="0" xfId="0" applyAlignment="1">
      <alignment wrapText="1" readingOrder="2"/>
    </xf>
    <xf numFmtId="0" fontId="13" fillId="0" borderId="18" xfId="0" applyFont="1" applyBorder="1" applyAlignment="1">
      <alignment horizontal="center" vertical="center"/>
    </xf>
    <xf numFmtId="164" fontId="5" fillId="0" borderId="18" xfId="1" applyNumberFormat="1" applyFont="1" applyBorder="1" applyAlignment="1">
      <alignment horizontal="center" vertical="center"/>
    </xf>
    <xf numFmtId="0" fontId="0" fillId="0" borderId="5" xfId="0" applyBorder="1" applyAlignment="1">
      <alignment horizontal="center" vertical="center"/>
    </xf>
    <xf numFmtId="0" fontId="0" fillId="0" borderId="5" xfId="0" applyBorder="1"/>
    <xf numFmtId="0" fontId="13" fillId="0" borderId="3" xfId="0" applyFont="1" applyBorder="1" applyAlignment="1">
      <alignment horizontal="center" vertical="center"/>
    </xf>
    <xf numFmtId="164" fontId="5" fillId="0" borderId="3" xfId="1" applyNumberFormat="1" applyFont="1" applyBorder="1" applyAlignment="1">
      <alignment horizontal="center" vertical="center"/>
    </xf>
    <xf numFmtId="164" fontId="0" fillId="0" borderId="0" xfId="0" applyNumberFormat="1" applyAlignment="1">
      <alignment wrapText="1"/>
    </xf>
    <xf numFmtId="0" fontId="3" fillId="0" borderId="0" xfId="0" applyFont="1" applyAlignment="1">
      <alignment vertical="center" wrapText="1" readingOrder="2"/>
    </xf>
    <xf numFmtId="164" fontId="7" fillId="0" borderId="0" xfId="0" applyNumberFormat="1" applyFont="1" applyFill="1" applyAlignment="1">
      <alignment horizontal="center"/>
    </xf>
    <xf numFmtId="0" fontId="3" fillId="0" borderId="0" xfId="0" applyFont="1" applyFill="1" applyAlignment="1">
      <alignment vertical="center" wrapText="1" readingOrder="2"/>
    </xf>
    <xf numFmtId="0" fontId="0" fillId="0" borderId="0" xfId="0" applyFill="1" applyAlignment="1">
      <alignment horizontal="center"/>
    </xf>
    <xf numFmtId="166" fontId="0" fillId="0" borderId="19" xfId="1" applyNumberFormat="1" applyFont="1" applyBorder="1" applyAlignment="1">
      <alignment horizontal="center" vertical="center"/>
    </xf>
    <xf numFmtId="166" fontId="14" fillId="0" borderId="1" xfId="1" applyNumberFormat="1" applyFont="1" applyBorder="1" applyAlignment="1">
      <alignment horizontal="center" vertical="center"/>
    </xf>
    <xf numFmtId="166" fontId="0" fillId="0" borderId="1" xfId="1" applyNumberFormat="1" applyFont="1" applyBorder="1" applyAlignment="1">
      <alignment horizontal="center" vertical="center"/>
    </xf>
    <xf numFmtId="166" fontId="0" fillId="2" borderId="1" xfId="1" applyNumberFormat="1" applyFont="1" applyFill="1" applyBorder="1" applyAlignment="1">
      <alignment horizontal="center" vertical="center"/>
    </xf>
    <xf numFmtId="9" fontId="0" fillId="0" borderId="1" xfId="4" applyFont="1" applyFill="1" applyBorder="1" applyAlignment="1">
      <alignment horizontal="center" vertical="center"/>
    </xf>
    <xf numFmtId="166" fontId="0" fillId="0" borderId="1" xfId="1" applyNumberFormat="1" applyFont="1" applyFill="1" applyBorder="1" applyAlignment="1">
      <alignment horizontal="center" vertical="center"/>
    </xf>
    <xf numFmtId="10" fontId="0" fillId="0" borderId="1" xfId="4" applyNumberFormat="1" applyFont="1" applyBorder="1" applyAlignment="1">
      <alignment horizontal="center" vertical="center"/>
    </xf>
    <xf numFmtId="9" fontId="0" fillId="0" borderId="1" xfId="4" applyFont="1" applyBorder="1" applyAlignment="1">
      <alignment horizontal="center" vertical="center"/>
    </xf>
    <xf numFmtId="166" fontId="0" fillId="3" borderId="1" xfId="1" applyNumberFormat="1" applyFont="1" applyFill="1" applyBorder="1" applyAlignment="1">
      <alignment horizontal="center" vertical="center"/>
    </xf>
    <xf numFmtId="166" fontId="0" fillId="4" borderId="1" xfId="1" applyNumberFormat="1" applyFont="1" applyFill="1" applyBorder="1" applyAlignment="1">
      <alignment horizontal="center" vertical="center"/>
    </xf>
    <xf numFmtId="0" fontId="0" fillId="0" borderId="0" xfId="0" applyFill="1"/>
    <xf numFmtId="164" fontId="0" fillId="0" borderId="0" xfId="1" applyNumberFormat="1" applyFont="1" applyFill="1"/>
    <xf numFmtId="0" fontId="0" fillId="0" borderId="0" xfId="0" applyFill="1" applyAlignment="1">
      <alignment readingOrder="2"/>
    </xf>
    <xf numFmtId="0" fontId="2" fillId="2" borderId="0" xfId="0" applyFont="1" applyFill="1" applyBorder="1" applyAlignment="1">
      <alignment horizontal="center" vertical="center" wrapText="1" readingOrder="2"/>
    </xf>
    <xf numFmtId="164" fontId="0" fillId="0" borderId="1" xfId="1" applyNumberFormat="1" applyFont="1" applyBorder="1" applyAlignment="1">
      <alignment vertical="center" wrapText="1" readingOrder="2"/>
    </xf>
    <xf numFmtId="43" fontId="0" fillId="0" borderId="1" xfId="1" applyNumberFormat="1" applyFont="1" applyBorder="1" applyAlignment="1">
      <alignment horizontal="center" vertical="center"/>
    </xf>
    <xf numFmtId="0" fontId="15" fillId="0" borderId="11" xfId="0" applyFont="1" applyBorder="1" applyAlignment="1">
      <alignment horizontal="center" vertical="center" wrapText="1" readingOrder="2"/>
    </xf>
    <xf numFmtId="0" fontId="15" fillId="0" borderId="12" xfId="0" applyFont="1" applyBorder="1" applyAlignment="1">
      <alignment horizontal="center" vertical="center" wrapText="1" readingOrder="2"/>
    </xf>
    <xf numFmtId="166" fontId="16" fillId="0" borderId="1" xfId="1" applyNumberFormat="1" applyFont="1" applyBorder="1" applyAlignment="1">
      <alignment horizontal="center" vertical="center"/>
    </xf>
    <xf numFmtId="166" fontId="16" fillId="2" borderId="1" xfId="1" applyNumberFormat="1" applyFont="1" applyFill="1" applyBorder="1" applyAlignment="1">
      <alignment horizontal="center" vertical="center"/>
    </xf>
    <xf numFmtId="0" fontId="17" fillId="0" borderId="12" xfId="0" applyFont="1" applyBorder="1" applyAlignment="1">
      <alignment horizontal="center" vertical="center" wrapText="1" readingOrder="2"/>
    </xf>
    <xf numFmtId="0" fontId="15" fillId="0" borderId="10" xfId="0" applyFont="1" applyBorder="1" applyAlignment="1">
      <alignment horizontal="center" vertical="center" wrapText="1" readingOrder="2"/>
    </xf>
    <xf numFmtId="0" fontId="15" fillId="0" borderId="2" xfId="0" applyFont="1" applyBorder="1" applyAlignment="1">
      <alignment horizontal="center" vertical="center" wrapText="1" readingOrder="2"/>
    </xf>
    <xf numFmtId="0" fontId="15" fillId="0" borderId="2" xfId="0" applyFont="1" applyFill="1" applyBorder="1" applyAlignment="1">
      <alignment horizontal="center" vertical="center" wrapText="1" readingOrder="2"/>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164" fontId="18" fillId="0" borderId="2" xfId="1" applyNumberFormat="1" applyFont="1" applyBorder="1" applyAlignment="1">
      <alignment horizontal="center" vertical="center"/>
    </xf>
    <xf numFmtId="164" fontId="18" fillId="0" borderId="4" xfId="1" applyNumberFormat="1" applyFont="1" applyBorder="1" applyAlignment="1">
      <alignment horizontal="center" vertical="center"/>
    </xf>
    <xf numFmtId="164" fontId="18" fillId="0" borderId="12" xfId="1" applyNumberFormat="1" applyFont="1" applyBorder="1" applyAlignment="1">
      <alignment horizontal="center" vertical="center"/>
    </xf>
    <xf numFmtId="164" fontId="18" fillId="0" borderId="13" xfId="1" applyNumberFormat="1" applyFont="1" applyBorder="1" applyAlignment="1">
      <alignment horizontal="center" vertical="center"/>
    </xf>
    <xf numFmtId="0" fontId="19" fillId="0" borderId="18" xfId="0" applyFont="1" applyBorder="1" applyAlignment="1">
      <alignment horizontal="center" vertical="center"/>
    </xf>
    <xf numFmtId="164" fontId="18" fillId="0" borderId="18" xfId="1" applyNumberFormat="1" applyFont="1" applyBorder="1" applyAlignment="1">
      <alignment horizontal="center" vertical="center"/>
    </xf>
    <xf numFmtId="0" fontId="16" fillId="0" borderId="5" xfId="0" applyFont="1" applyBorder="1" applyAlignment="1">
      <alignment horizontal="center" vertical="center"/>
    </xf>
    <xf numFmtId="0" fontId="19" fillId="0" borderId="3" xfId="0" applyFont="1" applyBorder="1" applyAlignment="1">
      <alignment horizontal="center" vertical="center"/>
    </xf>
    <xf numFmtId="164" fontId="18" fillId="0" borderId="3" xfId="1" applyNumberFormat="1"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wrapText="1"/>
    </xf>
    <xf numFmtId="164" fontId="16" fillId="0" borderId="0" xfId="0" applyNumberFormat="1" applyFont="1" applyAlignment="1">
      <alignment wrapText="1"/>
    </xf>
    <xf numFmtId="164" fontId="18" fillId="2" borderId="0" xfId="1" applyNumberFormat="1" applyFont="1" applyFill="1" applyBorder="1" applyAlignment="1">
      <alignment horizontal="center" vertical="center"/>
    </xf>
    <xf numFmtId="0" fontId="18" fillId="0" borderId="0" xfId="0" applyFont="1" applyAlignment="1">
      <alignment vertical="center" wrapText="1" readingOrder="2"/>
    </xf>
    <xf numFmtId="0" fontId="16" fillId="0" borderId="0" xfId="0" applyFont="1" applyFill="1"/>
    <xf numFmtId="164" fontId="16" fillId="0" borderId="0" xfId="1" applyNumberFormat="1" applyFont="1" applyFill="1"/>
    <xf numFmtId="164" fontId="16" fillId="0" borderId="0" xfId="0" applyNumberFormat="1" applyFont="1" applyFill="1" applyAlignment="1">
      <alignment horizontal="center"/>
    </xf>
    <xf numFmtId="164" fontId="18" fillId="0" borderId="0" xfId="0" applyNumberFormat="1" applyFont="1" applyFill="1" applyAlignment="1">
      <alignment horizontal="center"/>
    </xf>
    <xf numFmtId="0" fontId="18" fillId="0" borderId="0" xfId="0" applyFont="1" applyFill="1" applyAlignment="1">
      <alignment vertical="center" wrapText="1" readingOrder="2"/>
    </xf>
    <xf numFmtId="0" fontId="16" fillId="0" borderId="0" xfId="0" applyFont="1"/>
    <xf numFmtId="166" fontId="16" fillId="0" borderId="19" xfId="1" applyNumberFormat="1" applyFont="1" applyBorder="1" applyAlignment="1">
      <alignment horizontal="center" vertical="center"/>
    </xf>
    <xf numFmtId="166" fontId="20" fillId="0" borderId="1" xfId="1" applyNumberFormat="1" applyFont="1" applyBorder="1" applyAlignment="1">
      <alignment horizontal="center" vertical="center"/>
    </xf>
    <xf numFmtId="9" fontId="16" fillId="0" borderId="1" xfId="4" applyFont="1" applyFill="1" applyBorder="1" applyAlignment="1">
      <alignment horizontal="center" vertical="center"/>
    </xf>
    <xf numFmtId="166" fontId="16" fillId="0" borderId="1" xfId="1" applyNumberFormat="1" applyFont="1" applyFill="1" applyBorder="1" applyAlignment="1">
      <alignment horizontal="center" vertical="center"/>
    </xf>
    <xf numFmtId="10" fontId="16" fillId="0" borderId="1" xfId="4" applyNumberFormat="1" applyFont="1" applyBorder="1" applyAlignment="1">
      <alignment horizontal="center" vertical="center"/>
    </xf>
    <xf numFmtId="9" fontId="16" fillId="0" borderId="1" xfId="4" applyFont="1" applyBorder="1" applyAlignment="1">
      <alignment horizontal="center" vertical="center"/>
    </xf>
    <xf numFmtId="166" fontId="16" fillId="3" borderId="1" xfId="1" applyNumberFormat="1" applyFont="1" applyFill="1" applyBorder="1" applyAlignment="1">
      <alignment horizontal="center" vertical="center"/>
    </xf>
    <xf numFmtId="166" fontId="16" fillId="4" borderId="1" xfId="1" applyNumberFormat="1" applyFont="1" applyFill="1" applyBorder="1" applyAlignment="1">
      <alignment horizontal="center" vertical="center"/>
    </xf>
    <xf numFmtId="0" fontId="21" fillId="0" borderId="0" xfId="0" applyFont="1"/>
    <xf numFmtId="0" fontId="21" fillId="0" borderId="0" xfId="0" applyFont="1" applyAlignment="1">
      <alignment readingOrder="2"/>
    </xf>
    <xf numFmtId="0" fontId="17" fillId="0" borderId="10" xfId="0" applyFont="1" applyBorder="1" applyAlignment="1">
      <alignment horizontal="center" vertical="center" wrapText="1" readingOrder="2"/>
    </xf>
    <xf numFmtId="0" fontId="17" fillId="0" borderId="11" xfId="0" applyFont="1" applyBorder="1" applyAlignment="1">
      <alignment horizontal="center" vertical="center" wrapText="1" readingOrder="2"/>
    </xf>
    <xf numFmtId="0" fontId="17" fillId="0" borderId="2" xfId="0" applyFont="1" applyBorder="1" applyAlignment="1">
      <alignment horizontal="center" vertical="center" wrapText="1" readingOrder="2"/>
    </xf>
    <xf numFmtId="0" fontId="17" fillId="0" borderId="2" xfId="0" applyFont="1" applyFill="1" applyBorder="1" applyAlignment="1">
      <alignment horizontal="center" vertical="center" wrapText="1" readingOrder="2"/>
    </xf>
    <xf numFmtId="0" fontId="17" fillId="0" borderId="0" xfId="0" applyFont="1" applyFill="1" applyBorder="1" applyAlignment="1">
      <alignment horizontal="center" vertical="center" wrapText="1" readingOrder="2"/>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164" fontId="23" fillId="0" borderId="2" xfId="1" applyNumberFormat="1" applyFont="1" applyBorder="1" applyAlignment="1">
      <alignment horizontal="center" vertical="center"/>
    </xf>
    <xf numFmtId="164" fontId="23" fillId="0" borderId="4" xfId="1" applyNumberFormat="1" applyFont="1" applyBorder="1" applyAlignment="1">
      <alignment horizontal="center" vertical="center"/>
    </xf>
    <xf numFmtId="164" fontId="23" fillId="0" borderId="12" xfId="1" applyNumberFormat="1" applyFont="1" applyBorder="1" applyAlignment="1">
      <alignment horizontal="center" vertical="center"/>
    </xf>
    <xf numFmtId="0" fontId="21" fillId="0" borderId="0" xfId="0" applyFont="1" applyAlignment="1">
      <alignment vertical="center" wrapText="1" readingOrder="2"/>
    </xf>
    <xf numFmtId="164" fontId="21" fillId="0" borderId="0" xfId="1" applyNumberFormat="1" applyFont="1" applyAlignment="1">
      <alignment vertical="center" readingOrder="1"/>
    </xf>
    <xf numFmtId="0" fontId="21" fillId="0" borderId="0" xfId="0" applyFont="1" applyAlignment="1">
      <alignment wrapText="1" readingOrder="2"/>
    </xf>
    <xf numFmtId="0" fontId="24" fillId="0" borderId="18" xfId="0" applyFont="1" applyBorder="1" applyAlignment="1">
      <alignment horizontal="center" vertical="center"/>
    </xf>
    <xf numFmtId="164" fontId="23" fillId="0" borderId="18" xfId="1" applyNumberFormat="1" applyFont="1" applyBorder="1" applyAlignment="1">
      <alignment horizontal="center" vertical="center"/>
    </xf>
    <xf numFmtId="0" fontId="21" fillId="0" borderId="5" xfId="0" applyFont="1" applyBorder="1" applyAlignment="1">
      <alignment horizontal="center" vertical="center"/>
    </xf>
    <xf numFmtId="0" fontId="24" fillId="0" borderId="3" xfId="0" applyFont="1" applyBorder="1" applyAlignment="1">
      <alignment horizontal="center" vertical="center"/>
    </xf>
    <xf numFmtId="164" fontId="23" fillId="0" borderId="3" xfId="1" applyNumberFormat="1" applyFont="1" applyBorder="1" applyAlignment="1">
      <alignment horizontal="center" vertical="center"/>
    </xf>
    <xf numFmtId="0" fontId="21" fillId="0" borderId="1" xfId="0" applyFont="1" applyBorder="1" applyAlignment="1">
      <alignment horizontal="center" vertical="center"/>
    </xf>
    <xf numFmtId="0" fontId="21" fillId="0" borderId="0" xfId="0" applyFont="1" applyAlignment="1">
      <alignment wrapText="1"/>
    </xf>
    <xf numFmtId="164" fontId="21" fillId="0" borderId="0" xfId="0" applyNumberFormat="1" applyFont="1" applyAlignment="1">
      <alignment wrapText="1"/>
    </xf>
    <xf numFmtId="164" fontId="23" fillId="2" borderId="0" xfId="1" applyNumberFormat="1" applyFont="1" applyFill="1" applyBorder="1" applyAlignment="1">
      <alignment horizontal="center" vertical="center"/>
    </xf>
    <xf numFmtId="0" fontId="23" fillId="0" borderId="0" xfId="0" applyFont="1" applyAlignment="1">
      <alignment vertical="center" wrapText="1" readingOrder="2"/>
    </xf>
    <xf numFmtId="0" fontId="21" fillId="0" borderId="0" xfId="0" applyFont="1" applyFill="1"/>
    <xf numFmtId="164" fontId="21" fillId="0" borderId="0" xfId="1" applyNumberFormat="1" applyFont="1" applyFill="1"/>
    <xf numFmtId="164" fontId="21" fillId="0" borderId="0" xfId="0" applyNumberFormat="1" applyFont="1" applyFill="1" applyAlignment="1">
      <alignment horizontal="center"/>
    </xf>
    <xf numFmtId="164" fontId="23" fillId="0" borderId="0" xfId="0" applyNumberFormat="1" applyFont="1" applyFill="1" applyAlignment="1">
      <alignment horizontal="center"/>
    </xf>
    <xf numFmtId="0" fontId="23" fillId="0" borderId="0" xfId="0" applyFont="1" applyFill="1" applyAlignment="1">
      <alignment vertical="center" wrapText="1" readingOrder="2"/>
    </xf>
    <xf numFmtId="0" fontId="21" fillId="0" borderId="0" xfId="0" applyFont="1" applyFill="1" applyAlignment="1">
      <alignment readingOrder="2"/>
    </xf>
    <xf numFmtId="166" fontId="21" fillId="0" borderId="19" xfId="1" applyNumberFormat="1" applyFont="1" applyBorder="1" applyAlignment="1">
      <alignment horizontal="center" vertical="center"/>
    </xf>
    <xf numFmtId="166" fontId="25" fillId="0" borderId="1" xfId="1" applyNumberFormat="1" applyFont="1" applyBorder="1" applyAlignment="1">
      <alignment horizontal="center" vertical="center"/>
    </xf>
    <xf numFmtId="166" fontId="21" fillId="0" borderId="1" xfId="1" applyNumberFormat="1" applyFont="1" applyBorder="1" applyAlignment="1">
      <alignment horizontal="center" vertical="center"/>
    </xf>
    <xf numFmtId="166" fontId="21" fillId="2" borderId="1" xfId="1" applyNumberFormat="1" applyFont="1" applyFill="1" applyBorder="1" applyAlignment="1">
      <alignment horizontal="center" vertical="center"/>
    </xf>
    <xf numFmtId="9" fontId="21" fillId="0" borderId="1" xfId="4" applyFont="1" applyFill="1" applyBorder="1" applyAlignment="1">
      <alignment horizontal="center" vertical="center"/>
    </xf>
    <xf numFmtId="166" fontId="21" fillId="0" borderId="1" xfId="1" applyNumberFormat="1" applyFont="1" applyFill="1" applyBorder="1" applyAlignment="1">
      <alignment horizontal="center" vertical="center"/>
    </xf>
    <xf numFmtId="10" fontId="21" fillId="0" borderId="1" xfId="4" applyNumberFormat="1" applyFont="1" applyBorder="1" applyAlignment="1">
      <alignment horizontal="center" vertical="center"/>
    </xf>
    <xf numFmtId="9" fontId="21" fillId="0" borderId="1" xfId="4" applyFont="1" applyBorder="1" applyAlignment="1">
      <alignment horizontal="center" vertical="center"/>
    </xf>
    <xf numFmtId="166" fontId="21" fillId="3" borderId="1" xfId="1" applyNumberFormat="1" applyFont="1" applyFill="1" applyBorder="1" applyAlignment="1">
      <alignment horizontal="center" vertical="center"/>
    </xf>
    <xf numFmtId="166" fontId="21" fillId="4" borderId="1" xfId="1" applyNumberFormat="1" applyFont="1" applyFill="1" applyBorder="1" applyAlignment="1">
      <alignment horizontal="center" vertical="center"/>
    </xf>
    <xf numFmtId="0" fontId="17" fillId="2" borderId="0" xfId="0" applyFont="1" applyFill="1" applyBorder="1" applyAlignment="1">
      <alignment horizontal="center" vertical="center" wrapText="1" readingOrder="2"/>
    </xf>
    <xf numFmtId="0" fontId="0" fillId="2" borderId="0" xfId="0" applyFill="1"/>
    <xf numFmtId="0" fontId="0" fillId="5" borderId="0" xfId="0" applyFill="1" applyAlignment="1">
      <alignment readingOrder="2"/>
    </xf>
    <xf numFmtId="0" fontId="2" fillId="5" borderId="0" xfId="0" applyFont="1" applyFill="1" applyBorder="1" applyAlignment="1">
      <alignment horizontal="center" vertical="center" wrapText="1" readingOrder="2"/>
    </xf>
    <xf numFmtId="0" fontId="0" fillId="5" borderId="0" xfId="0" applyFill="1" applyAlignment="1">
      <alignment vertical="center" wrapText="1" readingOrder="2"/>
    </xf>
    <xf numFmtId="0" fontId="2" fillId="6" borderId="1" xfId="0" applyFont="1" applyFill="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right" vertical="center"/>
    </xf>
    <xf numFmtId="3" fontId="5" fillId="0" borderId="1" xfId="0" applyNumberFormat="1" applyFont="1" applyBorder="1" applyAlignment="1">
      <alignment horizontal="center" vertical="center"/>
    </xf>
    <xf numFmtId="0" fontId="2" fillId="0" borderId="1" xfId="0" applyFont="1" applyBorder="1" applyAlignment="1">
      <alignment horizontal="right" vertical="center" wrapText="1"/>
    </xf>
    <xf numFmtId="0" fontId="26" fillId="0" borderId="1" xfId="0" applyFont="1" applyBorder="1"/>
    <xf numFmtId="0" fontId="26" fillId="0" borderId="1" xfId="0" applyFont="1" applyBorder="1" applyAlignment="1">
      <alignment horizontal="center" vertical="center"/>
    </xf>
    <xf numFmtId="3" fontId="3" fillId="0" borderId="1" xfId="0" applyNumberFormat="1" applyFont="1" applyBorder="1" applyAlignment="1">
      <alignment horizontal="center" vertical="center"/>
    </xf>
    <xf numFmtId="166" fontId="26" fillId="0" borderId="1" xfId="2" applyNumberFormat="1" applyFont="1" applyBorder="1" applyAlignment="1">
      <alignment horizontal="right" vertical="center" wrapText="1"/>
    </xf>
    <xf numFmtId="9" fontId="26" fillId="0" borderId="1" xfId="3" applyFont="1" applyFill="1" applyBorder="1" applyAlignment="1">
      <alignment horizontal="center" vertical="center"/>
    </xf>
    <xf numFmtId="166" fontId="0" fillId="2" borderId="1" xfId="2" applyNumberFormat="1" applyFont="1" applyFill="1" applyBorder="1" applyAlignment="1">
      <alignment horizontal="center" vertical="center"/>
    </xf>
    <xf numFmtId="166" fontId="26" fillId="0" borderId="1" xfId="2" applyNumberFormat="1" applyFont="1" applyBorder="1" applyAlignment="1">
      <alignment horizontal="center" vertical="center"/>
    </xf>
    <xf numFmtId="166" fontId="26" fillId="0" borderId="1" xfId="2" applyNumberFormat="1" applyFont="1" applyFill="1" applyBorder="1" applyAlignment="1">
      <alignment horizontal="center" vertical="center"/>
    </xf>
    <xf numFmtId="166" fontId="0" fillId="0" borderId="1" xfId="2" applyNumberFormat="1" applyFont="1" applyBorder="1" applyAlignment="1">
      <alignment horizontal="center" vertical="center"/>
    </xf>
    <xf numFmtId="166" fontId="26" fillId="7" borderId="1" xfId="2" applyNumberFormat="1" applyFont="1" applyFill="1" applyBorder="1" applyAlignment="1">
      <alignment horizontal="center" vertical="center"/>
    </xf>
    <xf numFmtId="9" fontId="26" fillId="7" borderId="1" xfId="3" applyFont="1" applyFill="1" applyBorder="1" applyAlignment="1">
      <alignment horizontal="center" vertical="center"/>
    </xf>
    <xf numFmtId="43" fontId="0" fillId="7" borderId="1" xfId="2" applyNumberFormat="1" applyFont="1" applyFill="1" applyBorder="1" applyAlignment="1">
      <alignment horizontal="center" vertical="center"/>
    </xf>
    <xf numFmtId="10" fontId="26" fillId="7" borderId="1" xfId="3" applyNumberFormat="1" applyFont="1" applyFill="1" applyBorder="1" applyAlignment="1">
      <alignment horizontal="center" vertical="center"/>
    </xf>
    <xf numFmtId="166" fontId="0" fillId="7" borderId="1" xfId="2" applyNumberFormat="1" applyFont="1" applyFill="1" applyBorder="1" applyAlignment="1">
      <alignment horizontal="center" vertical="center"/>
    </xf>
    <xf numFmtId="166" fontId="4" fillId="0" borderId="1" xfId="2" applyNumberFormat="1" applyFont="1" applyBorder="1" applyAlignment="1">
      <alignment horizontal="center" vertical="center"/>
    </xf>
    <xf numFmtId="166" fontId="11" fillId="0" borderId="1" xfId="2" applyNumberFormat="1" applyFont="1" applyBorder="1" applyAlignment="1">
      <alignment horizontal="right" vertical="center"/>
    </xf>
    <xf numFmtId="166" fontId="3" fillId="4" borderId="1" xfId="2" applyNumberFormat="1" applyFont="1" applyFill="1" applyBorder="1" applyAlignment="1">
      <alignment horizontal="center" vertical="center"/>
    </xf>
    <xf numFmtId="166" fontId="11" fillId="0" borderId="1" xfId="2" applyNumberFormat="1" applyFont="1" applyFill="1" applyBorder="1" applyAlignment="1">
      <alignment horizontal="right" vertical="center" readingOrder="2"/>
    </xf>
    <xf numFmtId="0" fontId="7" fillId="0" borderId="1" xfId="0" applyFont="1" applyBorder="1"/>
    <xf numFmtId="3" fontId="0" fillId="0" borderId="0" xfId="0" applyNumberFormat="1" applyFont="1" applyAlignment="1">
      <alignment horizontal="right" vertical="center"/>
    </xf>
    <xf numFmtId="9" fontId="0" fillId="0" borderId="0" xfId="0" applyNumberFormat="1"/>
    <xf numFmtId="3" fontId="0" fillId="0" borderId="0" xfId="0" applyNumberFormat="1"/>
    <xf numFmtId="3" fontId="29" fillId="0" borderId="3" xfId="0" applyNumberFormat="1" applyFont="1" applyBorder="1" applyAlignment="1">
      <alignment horizontal="center" vertical="center"/>
    </xf>
    <xf numFmtId="0" fontId="30" fillId="0" borderId="1" xfId="0" applyFont="1" applyBorder="1" applyAlignment="1">
      <alignment horizontal="right" vertical="center"/>
    </xf>
    <xf numFmtId="0" fontId="27" fillId="4" borderId="0" xfId="0" applyFont="1" applyFill="1" applyAlignment="1">
      <alignment horizontal="right" vertical="top" wrapText="1"/>
    </xf>
    <xf numFmtId="0" fontId="0" fillId="4" borderId="0" xfId="0" applyFont="1" applyFill="1" applyAlignment="1">
      <alignment horizontal="right" vertical="top"/>
    </xf>
    <xf numFmtId="0" fontId="6" fillId="0" borderId="0" xfId="0" applyFont="1" applyAlignment="1">
      <alignment horizontal="center" vertical="center" readingOrder="2"/>
    </xf>
    <xf numFmtId="0" fontId="10" fillId="0" borderId="1" xfId="0" applyFont="1" applyFill="1" applyBorder="1" applyAlignment="1">
      <alignment horizontal="right" vertical="center" wrapText="1" readingOrder="2"/>
    </xf>
    <xf numFmtId="0" fontId="3" fillId="0" borderId="0" xfId="0" applyFont="1" applyAlignment="1">
      <alignment horizontal="right" vertical="center" wrapText="1" readingOrder="2"/>
    </xf>
    <xf numFmtId="0" fontId="0" fillId="0" borderId="2" xfId="0" applyBorder="1" applyAlignment="1">
      <alignment horizontal="center" vertical="center" wrapText="1" readingOrder="2"/>
    </xf>
    <xf numFmtId="0" fontId="0" fillId="0" borderId="5" xfId="0" applyBorder="1" applyAlignment="1">
      <alignment horizontal="center" vertical="center" wrapText="1" readingOrder="2"/>
    </xf>
    <xf numFmtId="0" fontId="12" fillId="0" borderId="5" xfId="0" applyFont="1" applyBorder="1" applyAlignment="1">
      <alignment horizontal="center" vertical="center" wrapText="1" readingOrder="2"/>
    </xf>
    <xf numFmtId="0" fontId="13" fillId="0" borderId="5" xfId="0" applyFont="1" applyBorder="1" applyAlignment="1">
      <alignment horizontal="center" vertical="center"/>
    </xf>
    <xf numFmtId="0" fontId="12" fillId="0" borderId="1" xfId="0" applyFont="1" applyBorder="1" applyAlignment="1">
      <alignment horizontal="center" vertical="center" wrapText="1" readingOrder="2"/>
    </xf>
    <xf numFmtId="0" fontId="13" fillId="0" borderId="1" xfId="0" applyFont="1" applyBorder="1" applyAlignment="1">
      <alignment horizontal="center" vertical="center"/>
    </xf>
    <xf numFmtId="0" fontId="19" fillId="0" borderId="5" xfId="0" applyFont="1" applyBorder="1" applyAlignment="1">
      <alignment horizontal="center" vertical="center" wrapText="1" readingOrder="2"/>
    </xf>
    <xf numFmtId="0" fontId="19" fillId="0" borderId="5" xfId="0" applyFont="1" applyBorder="1" applyAlignment="1">
      <alignment horizontal="center" vertical="center"/>
    </xf>
    <xf numFmtId="0" fontId="19" fillId="0" borderId="1" xfId="0" applyFont="1" applyBorder="1" applyAlignment="1">
      <alignment horizontal="center" vertical="center" wrapText="1" readingOrder="2"/>
    </xf>
    <xf numFmtId="0" fontId="19" fillId="0" borderId="1" xfId="0" applyFont="1" applyBorder="1" applyAlignment="1">
      <alignment horizontal="center" vertical="center"/>
    </xf>
    <xf numFmtId="0" fontId="18" fillId="0" borderId="6" xfId="0" applyFont="1" applyBorder="1" applyAlignment="1">
      <alignment horizontal="center" vertical="center" wrapText="1" readingOrder="2"/>
    </xf>
    <xf numFmtId="0" fontId="22" fillId="0" borderId="0" xfId="0" applyFont="1" applyAlignment="1">
      <alignment horizontal="center" vertical="center" readingOrder="2"/>
    </xf>
    <xf numFmtId="0" fontId="24" fillId="0" borderId="5" xfId="0" applyFont="1" applyBorder="1" applyAlignment="1">
      <alignment horizontal="center" vertical="center" wrapText="1" readingOrder="2"/>
    </xf>
    <xf numFmtId="0" fontId="24" fillId="0" borderId="5" xfId="0" applyFont="1" applyBorder="1" applyAlignment="1">
      <alignment horizontal="center" vertical="center"/>
    </xf>
    <xf numFmtId="0" fontId="24" fillId="0" borderId="1" xfId="0" applyFont="1" applyBorder="1" applyAlignment="1">
      <alignment horizontal="center" vertical="center" wrapText="1" readingOrder="2"/>
    </xf>
    <xf numFmtId="0" fontId="24" fillId="0" borderId="1" xfId="0" applyFont="1" applyBorder="1" applyAlignment="1">
      <alignment horizontal="center" vertical="center"/>
    </xf>
    <xf numFmtId="0" fontId="23" fillId="0" borderId="0" xfId="0" applyFont="1" applyAlignment="1">
      <alignment horizontal="right" vertical="center" wrapText="1" readingOrder="2"/>
    </xf>
    <xf numFmtId="0" fontId="15" fillId="2" borderId="0" xfId="0" applyFont="1" applyFill="1" applyBorder="1" applyAlignment="1">
      <alignment horizontal="center" vertical="center" wrapText="1" readingOrder="2"/>
    </xf>
    <xf numFmtId="0" fontId="2" fillId="2" borderId="0" xfId="0" applyFont="1" applyFill="1" applyBorder="1" applyAlignment="1">
      <alignment horizontal="center" vertical="center" wrapText="1" readingOrder="2"/>
    </xf>
    <xf numFmtId="0" fontId="3" fillId="0" borderId="9" xfId="0" applyFont="1" applyBorder="1" applyAlignment="1">
      <alignment horizontal="center"/>
    </xf>
    <xf numFmtId="0" fontId="0" fillId="0" borderId="9" xfId="0" applyBorder="1" applyAlignment="1">
      <alignment horizontal="center"/>
    </xf>
  </cellXfs>
  <cellStyles count="5">
    <cellStyle name="Comma" xfId="1" builtinId="3"/>
    <cellStyle name="Comma 2" xfId="2"/>
    <cellStyle name="Normal" xfId="0" builtinId="0"/>
    <cellStyle name="Percent" xfId="4" builtinId="5"/>
    <cellStyle name="Percent 2" xfId="3"/>
  </cellStyles>
  <dxfs count="7">
    <dxf>
      <font>
        <b/>
        <i val="0"/>
        <strike val="0"/>
        <condense val="0"/>
        <extend val="0"/>
        <outline val="0"/>
        <shadow val="0"/>
        <u val="none"/>
        <vertAlign val="baseline"/>
        <sz val="12"/>
        <color theme="1"/>
        <name val="Calibri"/>
        <scheme val="minor"/>
      </font>
      <numFmt numFmtId="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theme="1"/>
        <name val="B Nazanin"/>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B Nazani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theme="1"/>
        <name val="B Nazanin"/>
        <scheme val="none"/>
      </font>
      <fill>
        <patternFill patternType="solid">
          <fgColor indexed="64"/>
          <bgColor theme="3"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1" name="Table13" displayName="Table13" ref="B2:D18" totalsRowShown="0" headerRowDxfId="6" headerRowBorderDxfId="5" tableBorderDxfId="4" totalsRowBorderDxfId="3">
  <autoFilter ref="B2:D18"/>
  <tableColumns count="3">
    <tableColumn id="1" name="ردیف" dataDxfId="2"/>
    <tableColumn id="2" name="رویداد/ نشست/ سمینار/ کارگاه/ جلسات" dataDxfId="1"/>
    <tableColumn id="3" name="مبلغ پیشنهادی"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topLeftCell="A3" workbookViewId="0"/>
  </sheetViews>
  <sheetFormatPr defaultRowHeight="15"/>
  <cols>
    <col min="1" max="1" width="6.5703125" customWidth="1"/>
    <col min="2" max="9" width="16.7109375" customWidth="1"/>
    <col min="10" max="10" width="34.42578125" customWidth="1"/>
  </cols>
  <sheetData>
    <row r="1" spans="2:10" ht="27.75" customHeight="1"/>
    <row r="2" spans="2:10">
      <c r="B2" s="197" t="s">
        <v>129</v>
      </c>
      <c r="C2" s="198"/>
      <c r="D2" s="198"/>
      <c r="E2" s="198"/>
      <c r="F2" s="198"/>
      <c r="G2" s="198"/>
      <c r="H2" s="198"/>
      <c r="I2" s="198"/>
      <c r="J2" s="198"/>
    </row>
    <row r="3" spans="2:10">
      <c r="B3" s="198"/>
      <c r="C3" s="198"/>
      <c r="D3" s="198"/>
      <c r="E3" s="198"/>
      <c r="F3" s="198"/>
      <c r="G3" s="198"/>
      <c r="H3" s="198"/>
      <c r="I3" s="198"/>
      <c r="J3" s="198"/>
    </row>
    <row r="4" spans="2:10">
      <c r="B4" s="198"/>
      <c r="C4" s="198"/>
      <c r="D4" s="198"/>
      <c r="E4" s="198"/>
      <c r="F4" s="198"/>
      <c r="G4" s="198"/>
      <c r="H4" s="198"/>
      <c r="I4" s="198"/>
      <c r="J4" s="198"/>
    </row>
    <row r="5" spans="2:10">
      <c r="B5" s="198"/>
      <c r="C5" s="198"/>
      <c r="D5" s="198"/>
      <c r="E5" s="198"/>
      <c r="F5" s="198"/>
      <c r="G5" s="198"/>
      <c r="H5" s="198"/>
      <c r="I5" s="198"/>
      <c r="J5" s="198"/>
    </row>
    <row r="6" spans="2:10">
      <c r="B6" s="198"/>
      <c r="C6" s="198"/>
      <c r="D6" s="198"/>
      <c r="E6" s="198"/>
      <c r="F6" s="198"/>
      <c r="G6" s="198"/>
      <c r="H6" s="198"/>
      <c r="I6" s="198"/>
      <c r="J6" s="198"/>
    </row>
    <row r="7" spans="2:10">
      <c r="B7" s="198"/>
      <c r="C7" s="198"/>
      <c r="D7" s="198"/>
      <c r="E7" s="198"/>
      <c r="F7" s="198"/>
      <c r="G7" s="198"/>
      <c r="H7" s="198"/>
      <c r="I7" s="198"/>
      <c r="J7" s="198"/>
    </row>
    <row r="8" spans="2:10">
      <c r="B8" s="198"/>
      <c r="C8" s="198"/>
      <c r="D8" s="198"/>
      <c r="E8" s="198"/>
      <c r="F8" s="198"/>
      <c r="G8" s="198"/>
      <c r="H8" s="198"/>
      <c r="I8" s="198"/>
      <c r="J8" s="198"/>
    </row>
    <row r="9" spans="2:10">
      <c r="B9" s="198"/>
      <c r="C9" s="198"/>
      <c r="D9" s="198"/>
      <c r="E9" s="198"/>
      <c r="F9" s="198"/>
      <c r="G9" s="198"/>
      <c r="H9" s="198"/>
      <c r="I9" s="198"/>
      <c r="J9" s="198"/>
    </row>
    <row r="10" spans="2:10">
      <c r="B10" s="198"/>
      <c r="C10" s="198"/>
      <c r="D10" s="198"/>
      <c r="E10" s="198"/>
      <c r="F10" s="198"/>
      <c r="G10" s="198"/>
      <c r="H10" s="198"/>
      <c r="I10" s="198"/>
      <c r="J10" s="198"/>
    </row>
    <row r="11" spans="2:10">
      <c r="B11" s="198"/>
      <c r="C11" s="198"/>
      <c r="D11" s="198"/>
      <c r="E11" s="198"/>
      <c r="F11" s="198"/>
      <c r="G11" s="198"/>
      <c r="H11" s="198"/>
      <c r="I11" s="198"/>
      <c r="J11" s="198"/>
    </row>
    <row r="12" spans="2:10">
      <c r="B12" s="198"/>
      <c r="C12" s="198"/>
      <c r="D12" s="198"/>
      <c r="E12" s="198"/>
      <c r="F12" s="198"/>
      <c r="G12" s="198"/>
      <c r="H12" s="198"/>
      <c r="I12" s="198"/>
      <c r="J12" s="198"/>
    </row>
    <row r="13" spans="2:10">
      <c r="B13" s="198"/>
      <c r="C13" s="198"/>
      <c r="D13" s="198"/>
      <c r="E13" s="198"/>
      <c r="F13" s="198"/>
      <c r="G13" s="198"/>
      <c r="H13" s="198"/>
      <c r="I13" s="198"/>
      <c r="J13" s="198"/>
    </row>
    <row r="14" spans="2:10" ht="216" customHeight="1">
      <c r="B14" s="198"/>
      <c r="C14" s="198"/>
      <c r="D14" s="198"/>
      <c r="E14" s="198"/>
      <c r="F14" s="198"/>
      <c r="G14" s="198"/>
      <c r="H14" s="198"/>
      <c r="I14" s="198"/>
      <c r="J14" s="198"/>
    </row>
  </sheetData>
  <mergeCells count="1">
    <mergeCell ref="B2:J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workbookViewId="0">
      <selection activeCell="H3" sqref="H3"/>
    </sheetView>
  </sheetViews>
  <sheetFormatPr defaultRowHeight="15"/>
  <cols>
    <col min="1" max="1" width="4.7109375" customWidth="1"/>
    <col min="2" max="2" width="6.7109375" customWidth="1"/>
    <col min="3" max="3" width="59.85546875" customWidth="1"/>
    <col min="4" max="4" width="6.85546875" customWidth="1"/>
    <col min="5" max="6" width="13.85546875" customWidth="1"/>
    <col min="7" max="7" width="17.85546875" customWidth="1"/>
    <col min="8" max="8" width="7.140625" customWidth="1"/>
    <col min="9" max="9" width="41.85546875" style="2" customWidth="1"/>
    <col min="10" max="10" width="45.85546875" style="2" customWidth="1"/>
  </cols>
  <sheetData>
    <row r="2" spans="2:10" ht="23.25" thickBot="1">
      <c r="D2" s="199"/>
      <c r="E2" s="199"/>
      <c r="F2" s="199"/>
      <c r="G2" s="199"/>
    </row>
    <row r="3" spans="2:10" ht="48" thickBot="1">
      <c r="B3" s="89" t="s">
        <v>0</v>
      </c>
      <c r="C3" s="84" t="s">
        <v>2</v>
      </c>
      <c r="D3" s="90" t="s">
        <v>80</v>
      </c>
      <c r="E3" s="91" t="s">
        <v>3</v>
      </c>
      <c r="F3" s="91" t="s">
        <v>7</v>
      </c>
      <c r="G3" s="91" t="s">
        <v>4</v>
      </c>
      <c r="H3" s="91"/>
      <c r="I3" s="1"/>
      <c r="J3" s="1"/>
    </row>
    <row r="4" spans="2:10" ht="32.25" thickBot="1">
      <c r="B4" s="92">
        <v>1</v>
      </c>
      <c r="C4" s="85" t="s">
        <v>81</v>
      </c>
      <c r="D4" s="93">
        <v>35</v>
      </c>
      <c r="E4" s="94"/>
      <c r="F4" s="95">
        <v>2</v>
      </c>
      <c r="G4" s="95">
        <f>F4*E4*D4</f>
        <v>0</v>
      </c>
      <c r="H4" s="96"/>
      <c r="I4" s="50"/>
      <c r="J4" s="7"/>
    </row>
    <row r="5" spans="2:10" ht="32.25" thickBot="1">
      <c r="B5" s="92">
        <v>2</v>
      </c>
      <c r="C5" s="85" t="s">
        <v>82</v>
      </c>
      <c r="D5" s="93">
        <v>50</v>
      </c>
      <c r="E5" s="96"/>
      <c r="F5" s="96">
        <v>2</v>
      </c>
      <c r="G5" s="96">
        <f>F5*E5*D5</f>
        <v>0</v>
      </c>
      <c r="H5" s="96"/>
      <c r="I5" s="50"/>
      <c r="J5" s="7"/>
    </row>
    <row r="6" spans="2:10" ht="79.5" thickBot="1">
      <c r="B6" s="92">
        <v>3</v>
      </c>
      <c r="C6" s="85" t="s">
        <v>83</v>
      </c>
      <c r="D6" s="93">
        <v>2</v>
      </c>
      <c r="E6" s="96"/>
      <c r="F6" s="96"/>
      <c r="G6" s="96">
        <f t="shared" ref="G6:G11" si="0">E6*D6</f>
        <v>0</v>
      </c>
      <c r="H6" s="96"/>
      <c r="I6" s="56"/>
      <c r="J6" s="7"/>
    </row>
    <row r="7" spans="2:10" ht="63.75" thickBot="1">
      <c r="B7" s="92">
        <v>4</v>
      </c>
      <c r="C7" s="85" t="s">
        <v>70</v>
      </c>
      <c r="D7" s="93">
        <v>30</v>
      </c>
      <c r="E7" s="96"/>
      <c r="F7" s="96"/>
      <c r="G7" s="96">
        <f t="shared" si="0"/>
        <v>0</v>
      </c>
      <c r="H7" s="96"/>
      <c r="I7" s="56"/>
      <c r="J7" s="7"/>
    </row>
    <row r="8" spans="2:10" ht="32.25" thickBot="1">
      <c r="B8" s="92">
        <v>5</v>
      </c>
      <c r="C8" s="85" t="s">
        <v>84</v>
      </c>
      <c r="D8" s="93">
        <v>70</v>
      </c>
      <c r="E8" s="96"/>
      <c r="F8" s="96"/>
      <c r="G8" s="96">
        <f t="shared" si="0"/>
        <v>0</v>
      </c>
      <c r="H8" s="96"/>
      <c r="I8" s="56"/>
      <c r="J8" s="7"/>
    </row>
    <row r="9" spans="2:10" ht="48" thickBot="1">
      <c r="B9" s="92">
        <v>6</v>
      </c>
      <c r="C9" s="85" t="s">
        <v>85</v>
      </c>
      <c r="D9" s="93">
        <v>1</v>
      </c>
      <c r="E9" s="96"/>
      <c r="F9" s="96"/>
      <c r="G9" s="96">
        <f t="shared" si="0"/>
        <v>0</v>
      </c>
      <c r="H9" s="96"/>
      <c r="I9" s="56"/>
      <c r="J9" s="7"/>
    </row>
    <row r="10" spans="2:10" ht="16.5" thickBot="1">
      <c r="B10" s="92">
        <v>7</v>
      </c>
      <c r="C10" s="85" t="s">
        <v>86</v>
      </c>
      <c r="D10" s="93">
        <v>4</v>
      </c>
      <c r="E10" s="97"/>
      <c r="F10" s="96">
        <v>1</v>
      </c>
      <c r="G10" s="96">
        <f t="shared" si="0"/>
        <v>0</v>
      </c>
      <c r="H10" s="96"/>
      <c r="I10" s="56"/>
      <c r="J10" s="7"/>
    </row>
    <row r="11" spans="2:10" ht="32.25" thickBot="1">
      <c r="B11" s="92">
        <v>8</v>
      </c>
      <c r="C11" s="85" t="s">
        <v>87</v>
      </c>
      <c r="D11" s="93">
        <v>2</v>
      </c>
      <c r="E11" s="96"/>
      <c r="F11" s="96"/>
      <c r="G11" s="96">
        <f t="shared" si="0"/>
        <v>0</v>
      </c>
      <c r="H11" s="96"/>
      <c r="I11" s="56"/>
      <c r="J11" s="7"/>
    </row>
    <row r="12" spans="2:10" ht="20.25">
      <c r="B12" s="208"/>
      <c r="C12" s="209"/>
      <c r="D12" s="209"/>
      <c r="E12" s="209"/>
      <c r="F12" s="98"/>
      <c r="G12" s="99"/>
      <c r="H12" s="100"/>
    </row>
    <row r="13" spans="2:10" ht="20.25">
      <c r="B13" s="210"/>
      <c r="C13" s="211"/>
      <c r="D13" s="211"/>
      <c r="E13" s="211"/>
      <c r="F13" s="101"/>
      <c r="G13" s="102"/>
      <c r="H13" s="103"/>
    </row>
    <row r="14" spans="2:10" ht="63.75">
      <c r="B14" s="212" t="s">
        <v>1</v>
      </c>
      <c r="C14" s="212"/>
      <c r="D14" s="212"/>
      <c r="E14" s="104"/>
      <c r="F14" s="105"/>
      <c r="G14" s="106">
        <f>G4+G5+G6+G7+G8+G9+G10+G11</f>
        <v>0</v>
      </c>
      <c r="H14" s="107" t="s">
        <v>74</v>
      </c>
    </row>
    <row r="15" spans="2:10" s="78" customFormat="1">
      <c r="B15" s="108"/>
      <c r="C15" s="108"/>
      <c r="D15" s="109"/>
      <c r="E15" s="110"/>
      <c r="F15" s="110"/>
      <c r="G15" s="111"/>
      <c r="H15" s="112"/>
      <c r="I15" s="80"/>
      <c r="J15" s="80"/>
    </row>
    <row r="16" spans="2:10">
      <c r="B16" s="113"/>
      <c r="C16" s="113"/>
      <c r="D16" s="113"/>
      <c r="E16" s="114"/>
      <c r="F16" s="115" t="s">
        <v>75</v>
      </c>
      <c r="G16" s="115" t="s">
        <v>76</v>
      </c>
      <c r="H16" s="113"/>
    </row>
    <row r="17" spans="2:10">
      <c r="B17" s="113"/>
      <c r="C17" s="113"/>
      <c r="D17" s="113"/>
      <c r="E17" s="86" t="s">
        <v>11</v>
      </c>
      <c r="F17" s="87">
        <f>G14</f>
        <v>0</v>
      </c>
      <c r="G17" s="86"/>
      <c r="H17" s="113"/>
      <c r="I17"/>
      <c r="J17"/>
    </row>
    <row r="18" spans="2:10">
      <c r="B18" s="113"/>
      <c r="C18" s="113"/>
      <c r="D18" s="113"/>
      <c r="E18" s="86" t="s">
        <v>77</v>
      </c>
      <c r="F18" s="116"/>
      <c r="G18" s="86">
        <f>F17*F18</f>
        <v>0</v>
      </c>
      <c r="H18" s="113"/>
      <c r="I18"/>
      <c r="J18"/>
    </row>
    <row r="19" spans="2:10">
      <c r="B19" s="113"/>
      <c r="C19" s="113"/>
      <c r="D19" s="113"/>
      <c r="E19" s="86" t="s">
        <v>12</v>
      </c>
      <c r="F19" s="117"/>
      <c r="G19" s="86">
        <f>G18+F17</f>
        <v>0</v>
      </c>
      <c r="H19" s="113"/>
      <c r="I19"/>
      <c r="J19"/>
    </row>
    <row r="20" spans="2:10">
      <c r="B20" s="113"/>
      <c r="C20" s="113"/>
      <c r="D20" s="113"/>
      <c r="E20" s="86" t="s">
        <v>78</v>
      </c>
      <c r="F20" s="116"/>
      <c r="G20" s="86">
        <f>F20*G24</f>
        <v>0</v>
      </c>
      <c r="H20" s="113"/>
      <c r="I20"/>
      <c r="J20"/>
    </row>
    <row r="21" spans="2:10">
      <c r="B21" s="113"/>
      <c r="C21" s="113"/>
      <c r="D21" s="113"/>
      <c r="E21" s="86" t="s">
        <v>13</v>
      </c>
      <c r="F21" s="118"/>
      <c r="G21" s="86">
        <f>F21*G24</f>
        <v>0</v>
      </c>
      <c r="H21" s="113"/>
      <c r="I21"/>
      <c r="J21"/>
    </row>
    <row r="22" spans="2:10">
      <c r="B22" s="113"/>
      <c r="C22" s="113"/>
      <c r="D22" s="113"/>
      <c r="E22" s="86" t="s">
        <v>79</v>
      </c>
      <c r="F22" s="119">
        <v>0.09</v>
      </c>
      <c r="G22" s="86">
        <f>F22*G24</f>
        <v>0</v>
      </c>
      <c r="H22" s="113"/>
      <c r="I22"/>
      <c r="J22"/>
    </row>
    <row r="23" spans="2:10">
      <c r="B23" s="113"/>
      <c r="C23" s="113"/>
      <c r="D23" s="113"/>
      <c r="E23" s="86" t="s">
        <v>14</v>
      </c>
      <c r="F23" s="119"/>
      <c r="G23" s="120">
        <f>SUM(G20:G22)</f>
        <v>0</v>
      </c>
      <c r="H23" s="113"/>
      <c r="I23"/>
      <c r="J23"/>
    </row>
    <row r="24" spans="2:10">
      <c r="B24" s="113"/>
      <c r="C24" s="113"/>
      <c r="D24" s="113"/>
      <c r="E24" s="86" t="s">
        <v>15</v>
      </c>
      <c r="F24" s="86"/>
      <c r="G24" s="121">
        <f>G19/(1-SUM(F20:F22))</f>
        <v>0</v>
      </c>
      <c r="H24" s="113"/>
      <c r="I24"/>
      <c r="J24"/>
    </row>
    <row r="25" spans="2:10">
      <c r="B25" s="113"/>
      <c r="C25" s="113"/>
      <c r="D25" s="113"/>
      <c r="E25" s="113"/>
      <c r="F25" s="113"/>
      <c r="G25" s="113"/>
      <c r="H25" s="113"/>
    </row>
  </sheetData>
  <mergeCells count="4">
    <mergeCell ref="D2:G2"/>
    <mergeCell ref="B12:E12"/>
    <mergeCell ref="B13:E13"/>
    <mergeCell ref="B14:D1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topLeftCell="B1" workbookViewId="0">
      <selection activeCell="H3" sqref="H3"/>
    </sheetView>
  </sheetViews>
  <sheetFormatPr defaultColWidth="8.85546875" defaultRowHeight="12"/>
  <cols>
    <col min="1" max="1" width="4.7109375" style="122" customWidth="1"/>
    <col min="2" max="2" width="6.7109375" style="122" customWidth="1"/>
    <col min="3" max="3" width="60" style="122" customWidth="1"/>
    <col min="4" max="4" width="6.85546875" style="122" customWidth="1"/>
    <col min="5" max="6" width="13.85546875" style="122" customWidth="1"/>
    <col min="7" max="7" width="17.85546875" style="122" customWidth="1"/>
    <col min="8" max="8" width="15" style="122" customWidth="1"/>
    <col min="9" max="9" width="41.85546875" style="123" customWidth="1"/>
    <col min="10" max="10" width="45.85546875" style="123" customWidth="1"/>
    <col min="11" max="16384" width="8.85546875" style="122"/>
  </cols>
  <sheetData>
    <row r="2" spans="2:10" ht="19.5" thickBot="1">
      <c r="D2" s="213"/>
      <c r="E2" s="213"/>
      <c r="F2" s="213"/>
      <c r="G2" s="213"/>
    </row>
    <row r="3" spans="2:10" ht="45.75" thickBot="1">
      <c r="B3" s="124" t="s">
        <v>0</v>
      </c>
      <c r="C3" s="125" t="s">
        <v>2</v>
      </c>
      <c r="D3" s="126" t="s">
        <v>80</v>
      </c>
      <c r="E3" s="127" t="s">
        <v>3</v>
      </c>
      <c r="F3" s="127" t="s">
        <v>7</v>
      </c>
      <c r="G3" s="127" t="s">
        <v>4</v>
      </c>
      <c r="H3" s="127"/>
      <c r="I3" s="128"/>
      <c r="J3" s="128"/>
    </row>
    <row r="4" spans="2:10" ht="15.75" thickBot="1">
      <c r="B4" s="129">
        <v>1</v>
      </c>
      <c r="C4" s="88" t="s">
        <v>81</v>
      </c>
      <c r="D4" s="130">
        <v>40</v>
      </c>
      <c r="E4" s="131"/>
      <c r="F4" s="132">
        <v>2</v>
      </c>
      <c r="G4" s="132">
        <f>F4*E4*D4</f>
        <v>0</v>
      </c>
      <c r="H4" s="133"/>
      <c r="I4" s="134"/>
      <c r="J4" s="135"/>
    </row>
    <row r="5" spans="2:10" ht="30.75" thickBot="1">
      <c r="B5" s="129">
        <v>2</v>
      </c>
      <c r="C5" s="88" t="s">
        <v>82</v>
      </c>
      <c r="D5" s="130">
        <v>55</v>
      </c>
      <c r="E5" s="133"/>
      <c r="F5" s="133">
        <v>2</v>
      </c>
      <c r="G5" s="133">
        <f>F5*E5*D5</f>
        <v>0</v>
      </c>
      <c r="H5" s="133"/>
      <c r="I5" s="134"/>
      <c r="J5" s="135"/>
    </row>
    <row r="6" spans="2:10" ht="75.75" thickBot="1">
      <c r="B6" s="129">
        <v>3</v>
      </c>
      <c r="C6" s="88" t="s">
        <v>88</v>
      </c>
      <c r="D6" s="130">
        <v>2</v>
      </c>
      <c r="E6" s="133"/>
      <c r="F6" s="133"/>
      <c r="G6" s="133">
        <f t="shared" ref="G6:G11" si="0">E6*D6</f>
        <v>0</v>
      </c>
      <c r="H6" s="133"/>
      <c r="I6" s="136"/>
      <c r="J6" s="135"/>
    </row>
    <row r="7" spans="2:10" ht="60.75" thickBot="1">
      <c r="B7" s="129">
        <v>4</v>
      </c>
      <c r="C7" s="88" t="s">
        <v>70</v>
      </c>
      <c r="D7" s="130">
        <v>30</v>
      </c>
      <c r="E7" s="133"/>
      <c r="F7" s="133"/>
      <c r="G7" s="133">
        <f t="shared" si="0"/>
        <v>0</v>
      </c>
      <c r="H7" s="133"/>
      <c r="I7" s="136"/>
      <c r="J7" s="135"/>
    </row>
    <row r="8" spans="2:10" ht="30.75" thickBot="1">
      <c r="B8" s="129">
        <v>5</v>
      </c>
      <c r="C8" s="88" t="s">
        <v>84</v>
      </c>
      <c r="D8" s="130">
        <v>80</v>
      </c>
      <c r="E8" s="133"/>
      <c r="F8" s="133"/>
      <c r="G8" s="133">
        <f t="shared" si="0"/>
        <v>0</v>
      </c>
      <c r="H8" s="133"/>
      <c r="I8" s="136"/>
      <c r="J8" s="135"/>
    </row>
    <row r="9" spans="2:10" ht="45.75" thickBot="1">
      <c r="B9" s="129">
        <v>6</v>
      </c>
      <c r="C9" s="88" t="s">
        <v>85</v>
      </c>
      <c r="D9" s="130">
        <v>1</v>
      </c>
      <c r="E9" s="133"/>
      <c r="F9" s="133"/>
      <c r="G9" s="133">
        <f t="shared" si="0"/>
        <v>0</v>
      </c>
      <c r="H9" s="133"/>
      <c r="I9" s="136"/>
      <c r="J9" s="135"/>
    </row>
    <row r="10" spans="2:10" ht="15.75" thickBot="1">
      <c r="B10" s="129">
        <v>7</v>
      </c>
      <c r="C10" s="88" t="s">
        <v>89</v>
      </c>
      <c r="D10" s="130">
        <v>4</v>
      </c>
      <c r="E10" s="133"/>
      <c r="F10" s="133">
        <v>1</v>
      </c>
      <c r="G10" s="133">
        <f t="shared" si="0"/>
        <v>0</v>
      </c>
      <c r="H10" s="133"/>
      <c r="I10" s="136"/>
      <c r="J10" s="135"/>
    </row>
    <row r="11" spans="2:10" ht="30.75" thickBot="1">
      <c r="B11" s="129">
        <v>8</v>
      </c>
      <c r="C11" s="88" t="s">
        <v>87</v>
      </c>
      <c r="D11" s="130">
        <v>2</v>
      </c>
      <c r="E11" s="133"/>
      <c r="F11" s="133"/>
      <c r="G11" s="133">
        <f t="shared" si="0"/>
        <v>0</v>
      </c>
      <c r="H11" s="133"/>
      <c r="I11" s="136"/>
      <c r="J11" s="135"/>
    </row>
    <row r="12" spans="2:10" ht="18.75">
      <c r="B12" s="214"/>
      <c r="C12" s="215"/>
      <c r="D12" s="215"/>
      <c r="E12" s="215"/>
      <c r="F12" s="137"/>
      <c r="G12" s="138"/>
      <c r="H12" s="139"/>
    </row>
    <row r="13" spans="2:10" ht="18.75">
      <c r="B13" s="216"/>
      <c r="C13" s="217"/>
      <c r="D13" s="217"/>
      <c r="E13" s="217"/>
      <c r="F13" s="140"/>
      <c r="G13" s="141"/>
      <c r="H13" s="142"/>
    </row>
    <row r="14" spans="2:10" ht="24">
      <c r="B14" s="218" t="s">
        <v>1</v>
      </c>
      <c r="C14" s="218"/>
      <c r="D14" s="218"/>
      <c r="E14" s="143"/>
      <c r="F14" s="144"/>
      <c r="G14" s="145">
        <f>G4+G5+G6+G7+G8+G9+G10+G11</f>
        <v>0</v>
      </c>
      <c r="H14" s="146" t="s">
        <v>74</v>
      </c>
    </row>
    <row r="15" spans="2:10" s="147" customFormat="1">
      <c r="D15" s="148"/>
      <c r="E15" s="149"/>
      <c r="F15" s="149"/>
      <c r="G15" s="150"/>
      <c r="H15" s="151"/>
      <c r="I15" s="152"/>
      <c r="J15" s="152"/>
    </row>
    <row r="16" spans="2:10">
      <c r="E16" s="153"/>
      <c r="F16" s="154" t="s">
        <v>75</v>
      </c>
      <c r="G16" s="154" t="s">
        <v>76</v>
      </c>
    </row>
    <row r="17" spans="5:10">
      <c r="E17" s="155" t="s">
        <v>11</v>
      </c>
      <c r="F17" s="156">
        <f>G14</f>
        <v>0</v>
      </c>
      <c r="G17" s="155"/>
      <c r="I17" s="122"/>
      <c r="J17" s="122"/>
    </row>
    <row r="18" spans="5:10">
      <c r="E18" s="155" t="s">
        <v>77</v>
      </c>
      <c r="F18" s="157"/>
      <c r="G18" s="155">
        <f>F17*F18</f>
        <v>0</v>
      </c>
      <c r="I18" s="122"/>
      <c r="J18" s="122"/>
    </row>
    <row r="19" spans="5:10">
      <c r="E19" s="155" t="s">
        <v>12</v>
      </c>
      <c r="F19" s="158"/>
      <c r="G19" s="155">
        <f>G18+F17</f>
        <v>0</v>
      </c>
      <c r="I19" s="122"/>
      <c r="J19" s="122"/>
    </row>
    <row r="20" spans="5:10">
      <c r="E20" s="155" t="s">
        <v>78</v>
      </c>
      <c r="F20" s="157"/>
      <c r="G20" s="155">
        <f>F20*G24</f>
        <v>0</v>
      </c>
      <c r="I20" s="122"/>
      <c r="J20" s="122"/>
    </row>
    <row r="21" spans="5:10">
      <c r="E21" s="155" t="s">
        <v>13</v>
      </c>
      <c r="F21" s="159"/>
      <c r="G21" s="155">
        <f>F21*G24</f>
        <v>0</v>
      </c>
      <c r="I21" s="122"/>
      <c r="J21" s="122"/>
    </row>
    <row r="22" spans="5:10">
      <c r="E22" s="155" t="s">
        <v>79</v>
      </c>
      <c r="F22" s="160"/>
      <c r="G22" s="155">
        <f>F22*G24</f>
        <v>0</v>
      </c>
      <c r="I22" s="122"/>
      <c r="J22" s="122"/>
    </row>
    <row r="23" spans="5:10">
      <c r="E23" s="155" t="s">
        <v>14</v>
      </c>
      <c r="F23" s="160"/>
      <c r="G23" s="161">
        <f>SUM(G20:G22)</f>
        <v>0</v>
      </c>
      <c r="I23" s="122"/>
      <c r="J23" s="122"/>
    </row>
    <row r="24" spans="5:10">
      <c r="E24" s="155" t="s">
        <v>15</v>
      </c>
      <c r="F24" s="155"/>
      <c r="G24" s="162">
        <f>G19/(1-SUM(F20:F22))</f>
        <v>0</v>
      </c>
      <c r="I24" s="122"/>
      <c r="J24" s="122"/>
    </row>
  </sheetData>
  <mergeCells count="4">
    <mergeCell ref="D2:G2"/>
    <mergeCell ref="B12:E12"/>
    <mergeCell ref="B13:E13"/>
    <mergeCell ref="B14:D1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workbookViewId="0">
      <selection activeCell="H3" sqref="H3"/>
    </sheetView>
  </sheetViews>
  <sheetFormatPr defaultColWidth="8.85546875" defaultRowHeight="12"/>
  <cols>
    <col min="1" max="1" width="4.7109375" style="122" customWidth="1"/>
    <col min="2" max="2" width="6.7109375" style="122" customWidth="1"/>
    <col min="3" max="3" width="57.85546875" style="122" customWidth="1"/>
    <col min="4" max="4" width="20.28515625" style="122" customWidth="1"/>
    <col min="5" max="5" width="19" style="122" customWidth="1"/>
    <col min="6" max="6" width="13.85546875" style="122" customWidth="1"/>
    <col min="7" max="7" width="17.85546875" style="122" customWidth="1"/>
    <col min="8" max="8" width="15" style="122" customWidth="1"/>
    <col min="9" max="9" width="41.85546875" style="123" customWidth="1"/>
    <col min="10" max="10" width="45.85546875" style="123" customWidth="1"/>
    <col min="11" max="16384" width="8.85546875" style="122"/>
  </cols>
  <sheetData>
    <row r="2" spans="2:10" ht="19.5" thickBot="1">
      <c r="D2" s="213"/>
      <c r="E2" s="213"/>
      <c r="F2" s="213"/>
      <c r="G2" s="213"/>
    </row>
    <row r="3" spans="2:10" ht="30.75" thickBot="1">
      <c r="B3" s="124" t="s">
        <v>0</v>
      </c>
      <c r="C3" s="125" t="s">
        <v>2</v>
      </c>
      <c r="D3" s="126" t="s">
        <v>80</v>
      </c>
      <c r="E3" s="127" t="s">
        <v>3</v>
      </c>
      <c r="F3" s="127" t="s">
        <v>7</v>
      </c>
      <c r="G3" s="127" t="s">
        <v>4</v>
      </c>
      <c r="H3" s="127"/>
      <c r="I3" s="128"/>
      <c r="J3" s="128"/>
    </row>
    <row r="4" spans="2:10" ht="15.75" thickBot="1">
      <c r="B4" s="129">
        <v>1</v>
      </c>
      <c r="C4" s="88" t="s">
        <v>90</v>
      </c>
      <c r="D4" s="130">
        <v>40</v>
      </c>
      <c r="E4" s="131"/>
      <c r="F4" s="132">
        <v>1</v>
      </c>
      <c r="G4" s="132">
        <f>F4*E4*D4</f>
        <v>0</v>
      </c>
      <c r="H4" s="133"/>
      <c r="I4" s="134"/>
      <c r="J4" s="135"/>
    </row>
    <row r="5" spans="2:10" ht="30.75" thickBot="1">
      <c r="B5" s="129">
        <v>2</v>
      </c>
      <c r="C5" s="88" t="s">
        <v>82</v>
      </c>
      <c r="D5" s="130">
        <v>55</v>
      </c>
      <c r="E5" s="133"/>
      <c r="F5" s="133">
        <v>1</v>
      </c>
      <c r="G5" s="133">
        <f>F5*E5*D5</f>
        <v>0</v>
      </c>
      <c r="H5" s="133"/>
      <c r="I5" s="134"/>
      <c r="J5" s="135"/>
    </row>
    <row r="6" spans="2:10" ht="75.75" thickBot="1">
      <c r="B6" s="129">
        <v>3</v>
      </c>
      <c r="C6" s="88" t="s">
        <v>91</v>
      </c>
      <c r="D6" s="130">
        <v>1</v>
      </c>
      <c r="E6" s="133"/>
      <c r="F6" s="133"/>
      <c r="G6" s="133">
        <f t="shared" ref="G6:G11" si="0">E6*D6</f>
        <v>0</v>
      </c>
      <c r="H6" s="133"/>
      <c r="I6" s="136"/>
      <c r="J6" s="135"/>
    </row>
    <row r="7" spans="2:10" ht="60.75" thickBot="1">
      <c r="B7" s="129">
        <v>4</v>
      </c>
      <c r="C7" s="88" t="s">
        <v>70</v>
      </c>
      <c r="D7" s="130">
        <v>35</v>
      </c>
      <c r="E7" s="133"/>
      <c r="F7" s="133"/>
      <c r="G7" s="133">
        <f t="shared" si="0"/>
        <v>0</v>
      </c>
      <c r="H7" s="133"/>
      <c r="I7" s="136"/>
      <c r="J7" s="135"/>
    </row>
    <row r="8" spans="2:10" ht="30.75" thickBot="1">
      <c r="B8" s="129">
        <v>5</v>
      </c>
      <c r="C8" s="88" t="s">
        <v>92</v>
      </c>
      <c r="D8" s="130">
        <v>40</v>
      </c>
      <c r="E8" s="133"/>
      <c r="F8" s="133"/>
      <c r="G8" s="133">
        <f t="shared" si="0"/>
        <v>0</v>
      </c>
      <c r="H8" s="133"/>
      <c r="I8" s="136"/>
      <c r="J8" s="135"/>
    </row>
    <row r="9" spans="2:10" ht="45.75" thickBot="1">
      <c r="B9" s="129">
        <v>6</v>
      </c>
      <c r="C9" s="88" t="s">
        <v>93</v>
      </c>
      <c r="D9" s="130">
        <v>1</v>
      </c>
      <c r="E9" s="133"/>
      <c r="F9" s="133"/>
      <c r="G9" s="133">
        <f t="shared" si="0"/>
        <v>0</v>
      </c>
      <c r="H9" s="133"/>
      <c r="I9" s="136"/>
      <c r="J9" s="135"/>
    </row>
    <row r="10" spans="2:10" ht="15.75" thickBot="1">
      <c r="B10" s="129">
        <v>7</v>
      </c>
      <c r="C10" s="88" t="s">
        <v>94</v>
      </c>
      <c r="D10" s="130">
        <v>4</v>
      </c>
      <c r="E10" s="133"/>
      <c r="F10" s="133">
        <v>1</v>
      </c>
      <c r="G10" s="133">
        <f t="shared" si="0"/>
        <v>0</v>
      </c>
      <c r="H10" s="133"/>
      <c r="I10" s="136"/>
      <c r="J10" s="135"/>
    </row>
    <row r="11" spans="2:10" ht="15.75" thickBot="1">
      <c r="B11" s="129">
        <v>8</v>
      </c>
      <c r="C11" s="88" t="s">
        <v>95</v>
      </c>
      <c r="D11" s="130">
        <v>2</v>
      </c>
      <c r="E11" s="133"/>
      <c r="F11" s="133"/>
      <c r="G11" s="133">
        <f t="shared" si="0"/>
        <v>0</v>
      </c>
      <c r="H11" s="133"/>
      <c r="I11" s="136"/>
      <c r="J11" s="135"/>
    </row>
    <row r="12" spans="2:10" ht="18.75">
      <c r="B12" s="214"/>
      <c r="C12" s="215"/>
      <c r="D12" s="215"/>
      <c r="E12" s="215"/>
      <c r="F12" s="137"/>
      <c r="G12" s="138"/>
      <c r="H12" s="139"/>
    </row>
    <row r="13" spans="2:10" ht="18.75">
      <c r="B13" s="216"/>
      <c r="C13" s="217"/>
      <c r="D13" s="217"/>
      <c r="E13" s="217"/>
      <c r="F13" s="140"/>
      <c r="G13" s="141"/>
      <c r="H13" s="142"/>
    </row>
    <row r="14" spans="2:10" ht="24">
      <c r="B14" s="218" t="s">
        <v>1</v>
      </c>
      <c r="C14" s="218"/>
      <c r="D14" s="218"/>
      <c r="E14" s="143"/>
      <c r="F14" s="144"/>
      <c r="G14" s="145">
        <f>G4+G5+G6+G7+G8+G9+G10+G11</f>
        <v>0</v>
      </c>
      <c r="H14" s="146" t="s">
        <v>74</v>
      </c>
    </row>
    <row r="15" spans="2:10" s="147" customFormat="1">
      <c r="D15" s="148"/>
      <c r="E15" s="149"/>
      <c r="F15" s="149"/>
      <c r="G15" s="150"/>
      <c r="H15" s="151"/>
      <c r="I15" s="152"/>
      <c r="J15" s="152"/>
    </row>
    <row r="16" spans="2:10">
      <c r="E16" s="153"/>
      <c r="F16" s="154" t="s">
        <v>75</v>
      </c>
      <c r="G16" s="154" t="s">
        <v>76</v>
      </c>
    </row>
    <row r="17" spans="5:10">
      <c r="E17" s="155" t="s">
        <v>11</v>
      </c>
      <c r="F17" s="156">
        <f>G14</f>
        <v>0</v>
      </c>
      <c r="G17" s="155"/>
      <c r="I17" s="122"/>
      <c r="J17" s="122"/>
    </row>
    <row r="18" spans="5:10">
      <c r="E18" s="155" t="s">
        <v>77</v>
      </c>
      <c r="F18" s="157"/>
      <c r="G18" s="155">
        <f>F17*F18</f>
        <v>0</v>
      </c>
      <c r="I18" s="122"/>
      <c r="J18" s="122"/>
    </row>
    <row r="19" spans="5:10">
      <c r="E19" s="155" t="s">
        <v>12</v>
      </c>
      <c r="F19" s="158"/>
      <c r="G19" s="155">
        <f>G18+F17</f>
        <v>0</v>
      </c>
      <c r="I19" s="122"/>
      <c r="J19" s="122"/>
    </row>
    <row r="20" spans="5:10">
      <c r="E20" s="155" t="s">
        <v>78</v>
      </c>
      <c r="F20" s="157"/>
      <c r="G20" s="155">
        <f>F20*G24</f>
        <v>0</v>
      </c>
      <c r="I20" s="122"/>
      <c r="J20" s="122"/>
    </row>
    <row r="21" spans="5:10">
      <c r="E21" s="155" t="s">
        <v>13</v>
      </c>
      <c r="F21" s="159"/>
      <c r="G21" s="155">
        <f>F21*G24</f>
        <v>0</v>
      </c>
      <c r="I21" s="122"/>
      <c r="J21" s="122"/>
    </row>
    <row r="22" spans="5:10">
      <c r="E22" s="155" t="s">
        <v>79</v>
      </c>
      <c r="F22" s="160">
        <v>0.09</v>
      </c>
      <c r="G22" s="155">
        <f>F22*G24</f>
        <v>0</v>
      </c>
      <c r="I22" s="122"/>
      <c r="J22" s="122"/>
    </row>
    <row r="23" spans="5:10">
      <c r="E23" s="155" t="s">
        <v>14</v>
      </c>
      <c r="F23" s="160"/>
      <c r="G23" s="161">
        <f>SUM(G20:G22)</f>
        <v>0</v>
      </c>
      <c r="I23" s="122"/>
      <c r="J23" s="122"/>
    </row>
    <row r="24" spans="5:10">
      <c r="E24" s="155" t="s">
        <v>15</v>
      </c>
      <c r="F24" s="155"/>
      <c r="G24" s="162">
        <f>G19/(1-SUM(F20:F22))</f>
        <v>0</v>
      </c>
      <c r="I24" s="122"/>
      <c r="J24" s="122"/>
    </row>
  </sheetData>
  <mergeCells count="4">
    <mergeCell ref="D2:G2"/>
    <mergeCell ref="B12:E12"/>
    <mergeCell ref="B13:E13"/>
    <mergeCell ref="B14:D1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workbookViewId="0">
      <selection activeCell="H3" sqref="H3"/>
    </sheetView>
  </sheetViews>
  <sheetFormatPr defaultRowHeight="15"/>
  <cols>
    <col min="1" max="1" width="4.7109375" customWidth="1"/>
    <col min="2" max="2" width="6.7109375" customWidth="1"/>
    <col min="3" max="3" width="57.85546875" customWidth="1"/>
    <col min="4" max="4" width="6.85546875" customWidth="1"/>
    <col min="5" max="6" width="13.85546875" customWidth="1"/>
    <col min="7" max="7" width="17.85546875" customWidth="1"/>
    <col min="8" max="8" width="15" customWidth="1"/>
    <col min="9" max="9" width="41.85546875" style="2" customWidth="1"/>
    <col min="10" max="10" width="45.85546875" style="2" customWidth="1"/>
  </cols>
  <sheetData>
    <row r="2" spans="2:10" ht="23.25" thickBot="1">
      <c r="D2" s="199"/>
      <c r="E2" s="199"/>
      <c r="F2" s="199"/>
      <c r="G2" s="199"/>
    </row>
    <row r="3" spans="2:10" ht="63.75" thickBot="1">
      <c r="B3" s="34" t="s">
        <v>0</v>
      </c>
      <c r="C3" s="35" t="s">
        <v>2</v>
      </c>
      <c r="D3" s="36" t="s">
        <v>80</v>
      </c>
      <c r="E3" s="33" t="s">
        <v>3</v>
      </c>
      <c r="F3" s="33" t="s">
        <v>7</v>
      </c>
      <c r="G3" s="33" t="s">
        <v>4</v>
      </c>
      <c r="H3" s="33"/>
      <c r="I3" s="1"/>
      <c r="J3" s="1"/>
    </row>
    <row r="4" spans="2:10" ht="39.75" thickBot="1">
      <c r="B4" s="37">
        <v>1</v>
      </c>
      <c r="C4" s="41" t="s">
        <v>90</v>
      </c>
      <c r="D4" s="42">
        <v>40</v>
      </c>
      <c r="E4" s="43"/>
      <c r="F4" s="44">
        <v>1</v>
      </c>
      <c r="G4" s="44">
        <f>F4*E4*D4</f>
        <v>0</v>
      </c>
      <c r="H4" s="45"/>
      <c r="I4" s="50"/>
      <c r="J4" s="7"/>
    </row>
    <row r="5" spans="2:10" ht="59.25" thickBot="1">
      <c r="B5" s="37">
        <v>2</v>
      </c>
      <c r="C5" s="41" t="s">
        <v>82</v>
      </c>
      <c r="D5" s="42">
        <v>55</v>
      </c>
      <c r="E5" s="45"/>
      <c r="F5" s="45">
        <v>1</v>
      </c>
      <c r="G5" s="45">
        <f>F5*E5*D5</f>
        <v>0</v>
      </c>
      <c r="H5" s="45"/>
      <c r="I5" s="50"/>
      <c r="J5" s="7"/>
    </row>
    <row r="6" spans="2:10" ht="117.75" thickBot="1">
      <c r="B6" s="37">
        <v>3</v>
      </c>
      <c r="C6" s="41" t="s">
        <v>91</v>
      </c>
      <c r="D6" s="42">
        <v>1</v>
      </c>
      <c r="E6" s="45"/>
      <c r="F6" s="45"/>
      <c r="G6" s="45">
        <f t="shared" ref="G6:G11" si="0">E6*D6</f>
        <v>0</v>
      </c>
      <c r="H6" s="45"/>
      <c r="I6" s="56"/>
      <c r="J6" s="7"/>
    </row>
    <row r="7" spans="2:10" ht="78.75" thickBot="1">
      <c r="B7" s="37">
        <v>4</v>
      </c>
      <c r="C7" s="41" t="s">
        <v>70</v>
      </c>
      <c r="D7" s="42">
        <v>35</v>
      </c>
      <c r="E7" s="45"/>
      <c r="F7" s="45"/>
      <c r="G7" s="45">
        <f t="shared" si="0"/>
        <v>0</v>
      </c>
      <c r="H7" s="45"/>
      <c r="I7" s="56"/>
      <c r="J7" s="7"/>
    </row>
    <row r="8" spans="2:10" ht="39.75" thickBot="1">
      <c r="B8" s="37">
        <v>5</v>
      </c>
      <c r="C8" s="41" t="s">
        <v>92</v>
      </c>
      <c r="D8" s="42">
        <v>40</v>
      </c>
      <c r="E8" s="45"/>
      <c r="F8" s="45"/>
      <c r="G8" s="45">
        <f t="shared" si="0"/>
        <v>0</v>
      </c>
      <c r="H8" s="45"/>
      <c r="I8" s="56"/>
      <c r="J8" s="7"/>
    </row>
    <row r="9" spans="2:10" ht="78.75" thickBot="1">
      <c r="B9" s="37">
        <v>6</v>
      </c>
      <c r="C9" s="41" t="s">
        <v>93</v>
      </c>
      <c r="D9" s="42">
        <v>1</v>
      </c>
      <c r="E9" s="45"/>
      <c r="F9" s="45"/>
      <c r="G9" s="45">
        <f t="shared" si="0"/>
        <v>0</v>
      </c>
      <c r="H9" s="45"/>
      <c r="I9" s="56"/>
      <c r="J9" s="7"/>
    </row>
    <row r="10" spans="2:10" ht="20.25" thickBot="1">
      <c r="B10" s="37">
        <v>7</v>
      </c>
      <c r="C10" s="41" t="s">
        <v>94</v>
      </c>
      <c r="D10" s="42">
        <v>4</v>
      </c>
      <c r="E10" s="45"/>
      <c r="F10" s="45">
        <v>1</v>
      </c>
      <c r="G10" s="45">
        <f t="shared" si="0"/>
        <v>0</v>
      </c>
      <c r="H10" s="45"/>
      <c r="I10" s="56"/>
      <c r="J10" s="7"/>
    </row>
    <row r="11" spans="2:10" ht="20.25" thickBot="1">
      <c r="B11" s="37">
        <v>8</v>
      </c>
      <c r="C11" s="41" t="s">
        <v>95</v>
      </c>
      <c r="D11" s="42">
        <v>2</v>
      </c>
      <c r="E11" s="45"/>
      <c r="F11" s="45"/>
      <c r="G11" s="45">
        <f t="shared" si="0"/>
        <v>0</v>
      </c>
      <c r="H11" s="45"/>
      <c r="I11" s="56"/>
      <c r="J11" s="7"/>
    </row>
    <row r="12" spans="2:10" ht="25.5">
      <c r="B12" s="204"/>
      <c r="C12" s="205"/>
      <c r="D12" s="205"/>
      <c r="E12" s="205"/>
      <c r="F12" s="57"/>
      <c r="G12" s="58"/>
      <c r="H12" s="59"/>
    </row>
    <row r="13" spans="2:10" ht="25.5">
      <c r="B13" s="206"/>
      <c r="C13" s="207"/>
      <c r="D13" s="207"/>
      <c r="E13" s="207"/>
      <c r="F13" s="61"/>
      <c r="G13" s="62"/>
      <c r="H13" s="6"/>
    </row>
    <row r="14" spans="2:10" ht="30">
      <c r="B14" s="201" t="s">
        <v>1</v>
      </c>
      <c r="C14" s="201"/>
      <c r="D14" s="201"/>
      <c r="E14" s="3"/>
      <c r="F14" s="63"/>
      <c r="G14" s="4">
        <f>G4+G5+G6+G7+G8+G9+G10+G11</f>
        <v>0</v>
      </c>
      <c r="H14" s="64" t="s">
        <v>74</v>
      </c>
    </row>
    <row r="15" spans="2:10" s="78" customFormat="1" ht="18.75">
      <c r="D15" s="79"/>
      <c r="E15" s="9"/>
      <c r="F15" s="9"/>
      <c r="G15" s="65"/>
      <c r="H15" s="66"/>
      <c r="I15" s="80"/>
      <c r="J15" s="80"/>
    </row>
    <row r="16" spans="2:10" ht="18.75">
      <c r="E16" s="68"/>
      <c r="F16" s="69" t="s">
        <v>75</v>
      </c>
      <c r="G16" s="69" t="s">
        <v>76</v>
      </c>
    </row>
    <row r="17" spans="5:10">
      <c r="E17" s="70" t="s">
        <v>11</v>
      </c>
      <c r="F17" s="71">
        <f>G14</f>
        <v>0</v>
      </c>
      <c r="G17" s="70"/>
      <c r="I17"/>
      <c r="J17"/>
    </row>
    <row r="18" spans="5:10">
      <c r="E18" s="70" t="s">
        <v>77</v>
      </c>
      <c r="F18" s="72"/>
      <c r="G18" s="70">
        <f>F17*F18</f>
        <v>0</v>
      </c>
      <c r="I18"/>
      <c r="J18"/>
    </row>
    <row r="19" spans="5:10">
      <c r="E19" s="70" t="s">
        <v>12</v>
      </c>
      <c r="F19" s="73"/>
      <c r="G19" s="70">
        <f>G18+F17</f>
        <v>0</v>
      </c>
      <c r="I19"/>
      <c r="J19"/>
    </row>
    <row r="20" spans="5:10">
      <c r="E20" s="70" t="s">
        <v>78</v>
      </c>
      <c r="F20" s="72"/>
      <c r="G20" s="70">
        <f>F20*G24</f>
        <v>0</v>
      </c>
      <c r="I20"/>
      <c r="J20"/>
    </row>
    <row r="21" spans="5:10">
      <c r="E21" s="70" t="s">
        <v>13</v>
      </c>
      <c r="F21" s="74"/>
      <c r="G21" s="70">
        <f>F21*G24</f>
        <v>0</v>
      </c>
      <c r="I21"/>
      <c r="J21"/>
    </row>
    <row r="22" spans="5:10">
      <c r="E22" s="70" t="s">
        <v>79</v>
      </c>
      <c r="F22" s="75">
        <v>0.09</v>
      </c>
      <c r="G22" s="70">
        <f>F22*G24</f>
        <v>0</v>
      </c>
      <c r="I22"/>
      <c r="J22"/>
    </row>
    <row r="23" spans="5:10">
      <c r="E23" s="70" t="s">
        <v>14</v>
      </c>
      <c r="F23" s="75"/>
      <c r="G23" s="76">
        <f>SUM(G20:G22)</f>
        <v>0</v>
      </c>
      <c r="I23"/>
      <c r="J23"/>
    </row>
    <row r="24" spans="5:10">
      <c r="E24" s="70" t="s">
        <v>15</v>
      </c>
      <c r="F24" s="70"/>
      <c r="G24" s="77">
        <f>G19/(1-SUM(F20:F22))</f>
        <v>0</v>
      </c>
      <c r="I24"/>
      <c r="J24"/>
    </row>
  </sheetData>
  <mergeCells count="4">
    <mergeCell ref="D2:G2"/>
    <mergeCell ref="B12:E12"/>
    <mergeCell ref="B13:E13"/>
    <mergeCell ref="B14:D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workbookViewId="0">
      <selection activeCell="H3" sqref="H3"/>
    </sheetView>
  </sheetViews>
  <sheetFormatPr defaultColWidth="14.140625" defaultRowHeight="12"/>
  <cols>
    <col min="1" max="2" width="14.140625" style="122"/>
    <col min="3" max="3" width="45.85546875" style="122" customWidth="1"/>
    <col min="4" max="4" width="20.28515625" style="122" customWidth="1"/>
    <col min="5" max="5" width="20.7109375" style="122" customWidth="1"/>
    <col min="6" max="6" width="17.140625" style="122" customWidth="1"/>
    <col min="7" max="7" width="16.5703125" style="122" customWidth="1"/>
    <col min="8" max="8" width="14.140625" style="122"/>
    <col min="9" max="10" width="14.140625" style="123"/>
    <col min="11" max="16384" width="14.140625" style="122"/>
  </cols>
  <sheetData>
    <row r="2" spans="2:10" ht="19.5" thickBot="1">
      <c r="D2" s="213"/>
      <c r="E2" s="213"/>
      <c r="F2" s="213"/>
      <c r="G2" s="213"/>
    </row>
    <row r="3" spans="2:10" ht="60.75" thickBot="1">
      <c r="B3" s="124" t="s">
        <v>0</v>
      </c>
      <c r="C3" s="125" t="s">
        <v>2</v>
      </c>
      <c r="D3" s="126" t="s">
        <v>80</v>
      </c>
      <c r="E3" s="127" t="s">
        <v>3</v>
      </c>
      <c r="F3" s="127" t="s">
        <v>7</v>
      </c>
      <c r="G3" s="127" t="s">
        <v>4</v>
      </c>
      <c r="H3" s="127"/>
      <c r="I3" s="163" t="s">
        <v>96</v>
      </c>
      <c r="J3" s="128"/>
    </row>
    <row r="4" spans="2:10" ht="22.15" customHeight="1" thickBot="1">
      <c r="B4" s="129">
        <v>1</v>
      </c>
      <c r="C4" s="88" t="s">
        <v>97</v>
      </c>
      <c r="D4" s="130">
        <v>45</v>
      </c>
      <c r="E4" s="131"/>
      <c r="F4" s="132">
        <v>1</v>
      </c>
      <c r="G4" s="132">
        <f>F4*E4*D4</f>
        <v>0</v>
      </c>
      <c r="H4" s="133"/>
      <c r="I4" s="134"/>
      <c r="J4" s="135"/>
    </row>
    <row r="5" spans="2:10" ht="31.15" customHeight="1" thickBot="1">
      <c r="B5" s="129">
        <v>2</v>
      </c>
      <c r="C5" s="88" t="s">
        <v>82</v>
      </c>
      <c r="D5" s="130">
        <v>60</v>
      </c>
      <c r="E5" s="133"/>
      <c r="F5" s="133">
        <v>1</v>
      </c>
      <c r="G5" s="133">
        <f>F5*E5*D5</f>
        <v>0</v>
      </c>
      <c r="H5" s="133"/>
      <c r="I5" s="134"/>
      <c r="J5" s="135"/>
    </row>
    <row r="6" spans="2:10" ht="67.900000000000006" customHeight="1" thickBot="1">
      <c r="B6" s="129">
        <v>3</v>
      </c>
      <c r="C6" s="88" t="s">
        <v>98</v>
      </c>
      <c r="D6" s="130">
        <v>1</v>
      </c>
      <c r="E6" s="133"/>
      <c r="F6" s="133"/>
      <c r="G6" s="133">
        <f t="shared" ref="G6:G11" si="0">E6*D6</f>
        <v>0</v>
      </c>
      <c r="H6" s="133"/>
      <c r="I6" s="136"/>
      <c r="J6" s="135"/>
    </row>
    <row r="7" spans="2:10" ht="62.45" customHeight="1" thickBot="1">
      <c r="B7" s="129">
        <v>4</v>
      </c>
      <c r="C7" s="88" t="s">
        <v>70</v>
      </c>
      <c r="D7" s="130">
        <v>45</v>
      </c>
      <c r="E7" s="133"/>
      <c r="F7" s="133"/>
      <c r="G7" s="133">
        <f t="shared" si="0"/>
        <v>0</v>
      </c>
      <c r="H7" s="133"/>
      <c r="I7" s="136"/>
      <c r="J7" s="135"/>
    </row>
    <row r="8" spans="2:10" ht="30.75" thickBot="1">
      <c r="B8" s="129">
        <v>5</v>
      </c>
      <c r="C8" s="88" t="s">
        <v>84</v>
      </c>
      <c r="D8" s="130">
        <v>45</v>
      </c>
      <c r="E8" s="133"/>
      <c r="F8" s="133">
        <v>1</v>
      </c>
      <c r="G8" s="133">
        <f>D8*E8*F8</f>
        <v>0</v>
      </c>
      <c r="H8" s="133"/>
      <c r="I8" s="136"/>
      <c r="J8" s="135"/>
    </row>
    <row r="9" spans="2:10" ht="67.150000000000006" customHeight="1" thickBot="1">
      <c r="B9" s="129">
        <v>6</v>
      </c>
      <c r="C9" s="88" t="s">
        <v>99</v>
      </c>
      <c r="D9" s="130">
        <v>1</v>
      </c>
      <c r="E9" s="133"/>
      <c r="F9" s="133"/>
      <c r="G9" s="133">
        <f t="shared" si="0"/>
        <v>0</v>
      </c>
      <c r="H9" s="133"/>
      <c r="I9" s="136"/>
      <c r="J9" s="135"/>
    </row>
    <row r="10" spans="2:10" ht="15.75" thickBot="1">
      <c r="B10" s="129">
        <v>7</v>
      </c>
      <c r="C10" s="88" t="s">
        <v>100</v>
      </c>
      <c r="D10" s="130">
        <v>4</v>
      </c>
      <c r="E10" s="133"/>
      <c r="F10" s="133">
        <v>1</v>
      </c>
      <c r="G10" s="133">
        <f t="shared" si="0"/>
        <v>0</v>
      </c>
      <c r="H10" s="133"/>
      <c r="I10" s="136"/>
      <c r="J10" s="135"/>
    </row>
    <row r="11" spans="2:10" ht="15.75" thickBot="1">
      <c r="B11" s="129">
        <v>8</v>
      </c>
      <c r="C11" s="88" t="s">
        <v>95</v>
      </c>
      <c r="D11" s="130">
        <v>2</v>
      </c>
      <c r="E11" s="133"/>
      <c r="F11" s="133"/>
      <c r="G11" s="133">
        <f t="shared" si="0"/>
        <v>0</v>
      </c>
      <c r="H11" s="133"/>
      <c r="I11" s="136"/>
      <c r="J11" s="135"/>
    </row>
    <row r="12" spans="2:10" ht="18.75">
      <c r="B12" s="214"/>
      <c r="C12" s="215"/>
      <c r="D12" s="215"/>
      <c r="E12" s="215"/>
      <c r="F12" s="137"/>
      <c r="G12" s="138"/>
      <c r="H12" s="139"/>
    </row>
    <row r="13" spans="2:10" ht="18.75">
      <c r="B13" s="216"/>
      <c r="C13" s="217"/>
      <c r="D13" s="217"/>
      <c r="E13" s="217"/>
      <c r="F13" s="140"/>
      <c r="G13" s="141"/>
      <c r="H13" s="142"/>
    </row>
    <row r="14" spans="2:10" ht="24">
      <c r="B14" s="218" t="s">
        <v>1</v>
      </c>
      <c r="C14" s="218"/>
      <c r="D14" s="218"/>
      <c r="E14" s="143"/>
      <c r="F14" s="144"/>
      <c r="G14" s="145">
        <f>G4+G5+G6+G7+G8+G9+G10+G11</f>
        <v>0</v>
      </c>
      <c r="H14" s="146" t="s">
        <v>74</v>
      </c>
    </row>
    <row r="15" spans="2:10" s="147" customFormat="1">
      <c r="D15" s="148"/>
      <c r="E15" s="149"/>
      <c r="F15" s="149"/>
      <c r="G15" s="150"/>
      <c r="H15" s="151"/>
      <c r="I15" s="152"/>
      <c r="J15" s="152"/>
    </row>
    <row r="16" spans="2:10">
      <c r="E16" s="153"/>
      <c r="F16" s="154" t="s">
        <v>75</v>
      </c>
      <c r="G16" s="154" t="s">
        <v>76</v>
      </c>
    </row>
    <row r="17" spans="5:10">
      <c r="E17" s="155" t="s">
        <v>11</v>
      </c>
      <c r="F17" s="156">
        <f>G14</f>
        <v>0</v>
      </c>
      <c r="G17" s="155"/>
      <c r="I17" s="122"/>
      <c r="J17" s="122"/>
    </row>
    <row r="18" spans="5:10">
      <c r="E18" s="155" t="s">
        <v>77</v>
      </c>
      <c r="F18" s="157"/>
      <c r="G18" s="155">
        <f>F17*F18</f>
        <v>0</v>
      </c>
      <c r="I18" s="122"/>
      <c r="J18" s="122"/>
    </row>
    <row r="19" spans="5:10">
      <c r="E19" s="155" t="s">
        <v>12</v>
      </c>
      <c r="F19" s="158"/>
      <c r="G19" s="155">
        <f>G18+F17</f>
        <v>0</v>
      </c>
      <c r="I19" s="122"/>
      <c r="J19" s="122"/>
    </row>
    <row r="20" spans="5:10">
      <c r="E20" s="155" t="s">
        <v>78</v>
      </c>
      <c r="F20" s="157"/>
      <c r="G20" s="155">
        <f>F20*G24</f>
        <v>0</v>
      </c>
      <c r="I20" s="122"/>
      <c r="J20" s="122"/>
    </row>
    <row r="21" spans="5:10">
      <c r="E21" s="155" t="s">
        <v>13</v>
      </c>
      <c r="F21" s="159"/>
      <c r="G21" s="155">
        <f>F21*G24</f>
        <v>0</v>
      </c>
      <c r="I21" s="122"/>
      <c r="J21" s="122"/>
    </row>
    <row r="22" spans="5:10">
      <c r="E22" s="155" t="s">
        <v>79</v>
      </c>
      <c r="F22" s="160">
        <v>0.09</v>
      </c>
      <c r="G22" s="155">
        <f>F22*G24</f>
        <v>0</v>
      </c>
      <c r="I22" s="122"/>
      <c r="J22" s="122"/>
    </row>
    <row r="23" spans="5:10">
      <c r="E23" s="155" t="s">
        <v>14</v>
      </c>
      <c r="F23" s="160"/>
      <c r="G23" s="161">
        <f>SUM(G20:G22)</f>
        <v>0</v>
      </c>
      <c r="I23" s="122"/>
      <c r="J23" s="122"/>
    </row>
    <row r="24" spans="5:10">
      <c r="E24" s="155" t="s">
        <v>15</v>
      </c>
      <c r="F24" s="155"/>
      <c r="G24" s="162">
        <f>G19/(1-SUM(F20:F22))</f>
        <v>0</v>
      </c>
      <c r="I24" s="122"/>
      <c r="J24" s="122"/>
    </row>
  </sheetData>
  <mergeCells count="4">
    <mergeCell ref="D2:G2"/>
    <mergeCell ref="B12:E12"/>
    <mergeCell ref="B13:E13"/>
    <mergeCell ref="B14:D1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workbookViewId="0">
      <selection activeCell="B12" sqref="B12:E13"/>
    </sheetView>
  </sheetViews>
  <sheetFormatPr defaultColWidth="8.85546875" defaultRowHeight="12"/>
  <cols>
    <col min="1" max="1" width="4.7109375" style="122" customWidth="1"/>
    <col min="2" max="2" width="6.7109375" style="122" customWidth="1"/>
    <col min="3" max="3" width="57.85546875" style="122" customWidth="1"/>
    <col min="4" max="4" width="12.140625" style="122" customWidth="1"/>
    <col min="5" max="5" width="17.7109375" style="122" customWidth="1"/>
    <col min="6" max="6" width="13.85546875" style="122" customWidth="1"/>
    <col min="7" max="7" width="17.85546875" style="122" customWidth="1"/>
    <col min="8" max="8" width="15" style="122" customWidth="1"/>
    <col min="9" max="9" width="41.85546875" style="123" customWidth="1"/>
    <col min="10" max="10" width="45.85546875" style="123" customWidth="1"/>
    <col min="11" max="16384" width="8.85546875" style="122"/>
  </cols>
  <sheetData>
    <row r="2" spans="2:10" ht="19.5" thickBot="1">
      <c r="D2" s="213"/>
      <c r="E2" s="213"/>
      <c r="F2" s="213"/>
      <c r="G2" s="213"/>
    </row>
    <row r="3" spans="2:10" ht="30.75" thickBot="1">
      <c r="B3" s="124" t="s">
        <v>0</v>
      </c>
      <c r="C3" s="125" t="s">
        <v>2</v>
      </c>
      <c r="D3" s="126" t="s">
        <v>80</v>
      </c>
      <c r="E3" s="127" t="s">
        <v>3</v>
      </c>
      <c r="F3" s="127" t="s">
        <v>7</v>
      </c>
      <c r="G3" s="127" t="s">
        <v>4</v>
      </c>
      <c r="H3" s="127"/>
      <c r="I3" s="128"/>
      <c r="J3" s="128"/>
    </row>
    <row r="4" spans="2:10" ht="15.75" thickBot="1">
      <c r="B4" s="129">
        <v>1</v>
      </c>
      <c r="C4" s="88" t="s">
        <v>97</v>
      </c>
      <c r="D4" s="130">
        <v>40</v>
      </c>
      <c r="E4" s="131"/>
      <c r="F4" s="132">
        <v>1</v>
      </c>
      <c r="G4" s="132">
        <f>F4*E4*D4</f>
        <v>0</v>
      </c>
      <c r="H4" s="133"/>
      <c r="I4" s="134"/>
      <c r="J4" s="135"/>
    </row>
    <row r="5" spans="2:10" ht="30.75" thickBot="1">
      <c r="B5" s="129">
        <v>2</v>
      </c>
      <c r="C5" s="88" t="s">
        <v>82</v>
      </c>
      <c r="D5" s="130">
        <v>55</v>
      </c>
      <c r="E5" s="133"/>
      <c r="F5" s="133">
        <v>1</v>
      </c>
      <c r="G5" s="133">
        <f>F5*E5*D5</f>
        <v>0</v>
      </c>
      <c r="H5" s="133"/>
      <c r="I5" s="134"/>
      <c r="J5" s="135"/>
    </row>
    <row r="6" spans="2:10" ht="60.75" thickBot="1">
      <c r="B6" s="129">
        <v>3</v>
      </c>
      <c r="C6" s="88" t="s">
        <v>101</v>
      </c>
      <c r="D6" s="130">
        <v>1</v>
      </c>
      <c r="E6" s="133"/>
      <c r="F6" s="133"/>
      <c r="G6" s="133">
        <f t="shared" ref="G6:G11" si="0">E6*D6</f>
        <v>0</v>
      </c>
      <c r="H6" s="133"/>
      <c r="I6" s="136"/>
      <c r="J6" s="135"/>
    </row>
    <row r="7" spans="2:10" ht="60.75" thickBot="1">
      <c r="B7" s="129">
        <v>4</v>
      </c>
      <c r="C7" s="88" t="s">
        <v>70</v>
      </c>
      <c r="D7" s="130">
        <v>35</v>
      </c>
      <c r="E7" s="133"/>
      <c r="F7" s="133"/>
      <c r="G7" s="133">
        <f t="shared" si="0"/>
        <v>0</v>
      </c>
      <c r="H7" s="133"/>
      <c r="I7" s="136"/>
      <c r="J7" s="135"/>
    </row>
    <row r="8" spans="2:10" ht="30.75" thickBot="1">
      <c r="B8" s="129">
        <v>5</v>
      </c>
      <c r="C8" s="88" t="s">
        <v>84</v>
      </c>
      <c r="D8" s="130">
        <v>55</v>
      </c>
      <c r="E8" s="133"/>
      <c r="F8" s="133"/>
      <c r="G8" s="133">
        <f t="shared" si="0"/>
        <v>0</v>
      </c>
      <c r="H8" s="133"/>
      <c r="I8" s="136"/>
      <c r="J8" s="135"/>
    </row>
    <row r="9" spans="2:10" ht="45.75" thickBot="1">
      <c r="B9" s="129">
        <v>6</v>
      </c>
      <c r="C9" s="88" t="s">
        <v>93</v>
      </c>
      <c r="D9" s="130">
        <v>1</v>
      </c>
      <c r="E9" s="133"/>
      <c r="F9" s="133"/>
      <c r="G9" s="133">
        <f t="shared" si="0"/>
        <v>0</v>
      </c>
      <c r="H9" s="133"/>
      <c r="I9" s="136"/>
      <c r="J9" s="135"/>
    </row>
    <row r="10" spans="2:10" ht="15.75" thickBot="1">
      <c r="B10" s="129">
        <v>7</v>
      </c>
      <c r="C10" s="88" t="s">
        <v>102</v>
      </c>
      <c r="D10" s="130">
        <v>4</v>
      </c>
      <c r="E10" s="133"/>
      <c r="F10" s="133">
        <v>1</v>
      </c>
      <c r="G10" s="133">
        <f t="shared" si="0"/>
        <v>0</v>
      </c>
      <c r="H10" s="133"/>
      <c r="I10" s="136"/>
      <c r="J10" s="135"/>
    </row>
    <row r="11" spans="2:10" ht="30.75" thickBot="1">
      <c r="B11" s="129">
        <v>8</v>
      </c>
      <c r="C11" s="88" t="s">
        <v>103</v>
      </c>
      <c r="D11" s="130">
        <v>2</v>
      </c>
      <c r="E11" s="133"/>
      <c r="F11" s="133"/>
      <c r="G11" s="133">
        <f t="shared" si="0"/>
        <v>0</v>
      </c>
      <c r="H11" s="133"/>
      <c r="I11" s="136"/>
      <c r="J11" s="135"/>
    </row>
    <row r="12" spans="2:10" ht="18.75">
      <c r="B12" s="214"/>
      <c r="C12" s="215"/>
      <c r="D12" s="215"/>
      <c r="E12" s="215"/>
      <c r="F12" s="137"/>
      <c r="G12" s="138"/>
      <c r="H12" s="139"/>
    </row>
    <row r="13" spans="2:10" ht="18.75">
      <c r="B13" s="216"/>
      <c r="C13" s="217"/>
      <c r="D13" s="217"/>
      <c r="E13" s="217"/>
      <c r="F13" s="140"/>
      <c r="G13" s="141"/>
      <c r="H13" s="142"/>
    </row>
    <row r="14" spans="2:10" ht="24">
      <c r="B14" s="218" t="s">
        <v>1</v>
      </c>
      <c r="C14" s="218"/>
      <c r="D14" s="218"/>
      <c r="E14" s="143"/>
      <c r="F14" s="144"/>
      <c r="G14" s="145">
        <f>G4+G5+G6+G7+G8+G9+G10+G11</f>
        <v>0</v>
      </c>
      <c r="H14" s="146" t="s">
        <v>74</v>
      </c>
    </row>
    <row r="15" spans="2:10" s="147" customFormat="1">
      <c r="D15" s="148"/>
      <c r="E15" s="149"/>
      <c r="F15" s="149"/>
      <c r="G15" s="150"/>
      <c r="H15" s="151"/>
      <c r="I15" s="152"/>
      <c r="J15" s="152"/>
    </row>
    <row r="16" spans="2:10">
      <c r="E16" s="153"/>
      <c r="F16" s="154" t="s">
        <v>75</v>
      </c>
      <c r="G16" s="154" t="s">
        <v>76</v>
      </c>
    </row>
    <row r="17" spans="5:10">
      <c r="E17" s="155" t="s">
        <v>11</v>
      </c>
      <c r="F17" s="156">
        <f>G14</f>
        <v>0</v>
      </c>
      <c r="G17" s="155"/>
      <c r="I17" s="122"/>
      <c r="J17" s="122"/>
    </row>
    <row r="18" spans="5:10">
      <c r="E18" s="155" t="s">
        <v>77</v>
      </c>
      <c r="F18" s="157"/>
      <c r="G18" s="155">
        <f>F17*F18</f>
        <v>0</v>
      </c>
      <c r="I18" s="122"/>
      <c r="J18" s="122"/>
    </row>
    <row r="19" spans="5:10">
      <c r="E19" s="155" t="s">
        <v>12</v>
      </c>
      <c r="F19" s="158"/>
      <c r="G19" s="155">
        <f>G18+F17</f>
        <v>0</v>
      </c>
      <c r="I19" s="122"/>
      <c r="J19" s="122"/>
    </row>
    <row r="20" spans="5:10">
      <c r="E20" s="155" t="s">
        <v>78</v>
      </c>
      <c r="F20" s="157"/>
      <c r="G20" s="155">
        <f>F20*G24</f>
        <v>0</v>
      </c>
      <c r="I20" s="122"/>
      <c r="J20" s="122"/>
    </row>
    <row r="21" spans="5:10">
      <c r="E21" s="155" t="s">
        <v>13</v>
      </c>
      <c r="F21" s="159"/>
      <c r="G21" s="155">
        <f>F21*G24</f>
        <v>0</v>
      </c>
      <c r="I21" s="122"/>
      <c r="J21" s="122"/>
    </row>
    <row r="22" spans="5:10">
      <c r="E22" s="155" t="s">
        <v>79</v>
      </c>
      <c r="F22" s="160">
        <v>0.09</v>
      </c>
      <c r="G22" s="155">
        <f>F22*G24</f>
        <v>0</v>
      </c>
      <c r="I22" s="122"/>
      <c r="J22" s="122"/>
    </row>
    <row r="23" spans="5:10">
      <c r="E23" s="155" t="s">
        <v>14</v>
      </c>
      <c r="F23" s="160"/>
      <c r="G23" s="161">
        <f>SUM(G20:G22)</f>
        <v>0</v>
      </c>
      <c r="I23" s="122"/>
      <c r="J23" s="122"/>
    </row>
    <row r="24" spans="5:10">
      <c r="E24" s="155" t="s">
        <v>15</v>
      </c>
      <c r="F24" s="155"/>
      <c r="G24" s="162">
        <f>G19/(1-SUM(F20:F22))</f>
        <v>0</v>
      </c>
      <c r="I24" s="122"/>
      <c r="J24" s="122"/>
    </row>
  </sheetData>
  <mergeCells count="4">
    <mergeCell ref="D2:G2"/>
    <mergeCell ref="B12:E12"/>
    <mergeCell ref="B13:E13"/>
    <mergeCell ref="B14:D1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workbookViewId="0">
      <selection activeCell="C16" sqref="C16"/>
    </sheetView>
  </sheetViews>
  <sheetFormatPr defaultColWidth="8.85546875" defaultRowHeight="12"/>
  <cols>
    <col min="1" max="1" width="4.7109375" style="122" customWidth="1"/>
    <col min="2" max="2" width="6.7109375" style="122" customWidth="1"/>
    <col min="3" max="3" width="63.85546875" style="122" customWidth="1"/>
    <col min="4" max="4" width="16.7109375" style="122" customWidth="1"/>
    <col min="5" max="5" width="19.28515625" style="122" customWidth="1"/>
    <col min="6" max="6" width="13.85546875" style="122" customWidth="1"/>
    <col min="7" max="7" width="17.85546875" style="122" customWidth="1"/>
    <col min="8" max="8" width="15" style="122" customWidth="1"/>
    <col min="9" max="9" width="41.85546875" style="123" customWidth="1"/>
    <col min="10" max="10" width="45.85546875" style="123" customWidth="1"/>
    <col min="11" max="16384" width="8.85546875" style="122"/>
  </cols>
  <sheetData>
    <row r="2" spans="2:10" ht="19.5" thickBot="1">
      <c r="D2" s="213"/>
      <c r="E2" s="213"/>
      <c r="F2" s="213"/>
      <c r="G2" s="213"/>
    </row>
    <row r="3" spans="2:10" ht="30.75" thickBot="1">
      <c r="B3" s="124" t="s">
        <v>0</v>
      </c>
      <c r="C3" s="125" t="s">
        <v>2</v>
      </c>
      <c r="D3" s="126" t="s">
        <v>80</v>
      </c>
      <c r="E3" s="127" t="s">
        <v>3</v>
      </c>
      <c r="F3" s="127" t="s">
        <v>7</v>
      </c>
      <c r="G3" s="127" t="s">
        <v>4</v>
      </c>
      <c r="H3" s="127"/>
      <c r="I3" s="163" t="s">
        <v>104</v>
      </c>
      <c r="J3" s="128"/>
    </row>
    <row r="4" spans="2:10" ht="15.75" thickBot="1">
      <c r="B4" s="129">
        <v>1</v>
      </c>
      <c r="C4" s="88" t="s">
        <v>105</v>
      </c>
      <c r="D4" s="130">
        <v>35</v>
      </c>
      <c r="E4" s="131"/>
      <c r="F4" s="132">
        <v>1</v>
      </c>
      <c r="G4" s="132">
        <f>F4*E4*D4</f>
        <v>0</v>
      </c>
      <c r="H4" s="133"/>
      <c r="I4" s="134"/>
      <c r="J4" s="135"/>
    </row>
    <row r="5" spans="2:10" ht="30.75" thickBot="1">
      <c r="B5" s="129">
        <v>2</v>
      </c>
      <c r="C5" s="88" t="s">
        <v>82</v>
      </c>
      <c r="D5" s="130">
        <v>45</v>
      </c>
      <c r="E5" s="133"/>
      <c r="F5" s="133">
        <v>1</v>
      </c>
      <c r="G5" s="133">
        <f>F5*E5*D5</f>
        <v>0</v>
      </c>
      <c r="H5" s="133"/>
      <c r="I5" s="134"/>
      <c r="J5" s="135"/>
    </row>
    <row r="6" spans="2:10" ht="60.75" thickBot="1">
      <c r="B6" s="129">
        <v>3</v>
      </c>
      <c r="C6" s="88" t="s">
        <v>106</v>
      </c>
      <c r="D6" s="130">
        <v>1</v>
      </c>
      <c r="E6" s="133"/>
      <c r="F6" s="133"/>
      <c r="G6" s="133">
        <f t="shared" ref="G6:G11" si="0">E6*D6</f>
        <v>0</v>
      </c>
      <c r="H6" s="133"/>
      <c r="I6" s="136"/>
      <c r="J6" s="135"/>
    </row>
    <row r="7" spans="2:10" ht="60.75" thickBot="1">
      <c r="B7" s="129">
        <v>4</v>
      </c>
      <c r="C7" s="88" t="s">
        <v>70</v>
      </c>
      <c r="D7" s="130">
        <v>25</v>
      </c>
      <c r="E7" s="133"/>
      <c r="F7" s="133"/>
      <c r="G7" s="133">
        <f t="shared" si="0"/>
        <v>0</v>
      </c>
      <c r="H7" s="133"/>
      <c r="I7" s="136"/>
      <c r="J7" s="135"/>
    </row>
    <row r="8" spans="2:10" ht="30.75" thickBot="1">
      <c r="B8" s="129">
        <v>5</v>
      </c>
      <c r="C8" s="88" t="s">
        <v>84</v>
      </c>
      <c r="D8" s="130">
        <v>35</v>
      </c>
      <c r="E8" s="133"/>
      <c r="F8" s="133"/>
      <c r="G8" s="133">
        <f t="shared" si="0"/>
        <v>0</v>
      </c>
      <c r="H8" s="133"/>
      <c r="I8" s="136"/>
      <c r="J8" s="135"/>
    </row>
    <row r="9" spans="2:10" ht="45.75" thickBot="1">
      <c r="B9" s="129">
        <v>6</v>
      </c>
      <c r="C9" s="88" t="s">
        <v>93</v>
      </c>
      <c r="D9" s="130">
        <v>1</v>
      </c>
      <c r="E9" s="133"/>
      <c r="F9" s="133"/>
      <c r="G9" s="133">
        <f t="shared" si="0"/>
        <v>0</v>
      </c>
      <c r="H9" s="133"/>
      <c r="I9" s="136"/>
      <c r="J9" s="135"/>
    </row>
    <row r="10" spans="2:10" ht="15.75" thickBot="1">
      <c r="B10" s="129">
        <v>7</v>
      </c>
      <c r="C10" s="88" t="s">
        <v>102</v>
      </c>
      <c r="D10" s="130">
        <v>4</v>
      </c>
      <c r="E10" s="133"/>
      <c r="F10" s="133">
        <v>1</v>
      </c>
      <c r="G10" s="133">
        <f t="shared" si="0"/>
        <v>0</v>
      </c>
      <c r="H10" s="133"/>
      <c r="I10" s="136"/>
      <c r="J10" s="135"/>
    </row>
    <row r="11" spans="2:10" ht="30.75" thickBot="1">
      <c r="B11" s="129">
        <v>8</v>
      </c>
      <c r="C11" s="88" t="s">
        <v>103</v>
      </c>
      <c r="D11" s="130">
        <v>2</v>
      </c>
      <c r="E11" s="133"/>
      <c r="F11" s="133"/>
      <c r="G11" s="133">
        <f t="shared" si="0"/>
        <v>0</v>
      </c>
      <c r="H11" s="133"/>
      <c r="I11" s="136"/>
      <c r="J11" s="135"/>
    </row>
    <row r="12" spans="2:10" ht="18.75">
      <c r="B12" s="214"/>
      <c r="C12" s="215"/>
      <c r="D12" s="215"/>
      <c r="E12" s="215"/>
      <c r="F12" s="137"/>
      <c r="G12" s="138"/>
      <c r="H12" s="139"/>
    </row>
    <row r="13" spans="2:10" ht="18.75">
      <c r="B13" s="216"/>
      <c r="C13" s="217"/>
      <c r="D13" s="217"/>
      <c r="E13" s="217"/>
      <c r="F13" s="140"/>
      <c r="G13" s="141"/>
      <c r="H13" s="142"/>
    </row>
    <row r="14" spans="2:10" ht="24">
      <c r="B14" s="218" t="s">
        <v>1</v>
      </c>
      <c r="C14" s="218"/>
      <c r="D14" s="218"/>
      <c r="E14" s="143"/>
      <c r="F14" s="144"/>
      <c r="G14" s="145">
        <f>G4+G5+G6+G7+G8+G9+G10+G11</f>
        <v>0</v>
      </c>
      <c r="H14" s="146" t="s">
        <v>74</v>
      </c>
    </row>
    <row r="15" spans="2:10" s="147" customFormat="1">
      <c r="D15" s="148"/>
      <c r="E15" s="149"/>
      <c r="F15" s="149"/>
      <c r="G15" s="150"/>
      <c r="H15" s="151"/>
      <c r="I15" s="152"/>
      <c r="J15" s="152"/>
    </row>
    <row r="16" spans="2:10">
      <c r="E16" s="153"/>
      <c r="F16" s="154" t="s">
        <v>75</v>
      </c>
      <c r="G16" s="154" t="s">
        <v>76</v>
      </c>
    </row>
    <row r="17" spans="5:10">
      <c r="E17" s="155" t="s">
        <v>11</v>
      </c>
      <c r="F17" s="156">
        <f>G14</f>
        <v>0</v>
      </c>
      <c r="G17" s="155"/>
      <c r="I17" s="122"/>
      <c r="J17" s="122"/>
    </row>
    <row r="18" spans="5:10">
      <c r="E18" s="155" t="s">
        <v>77</v>
      </c>
      <c r="F18" s="157"/>
      <c r="G18" s="155">
        <f>F17*F18</f>
        <v>0</v>
      </c>
      <c r="I18" s="122"/>
      <c r="J18" s="122"/>
    </row>
    <row r="19" spans="5:10">
      <c r="E19" s="155" t="s">
        <v>12</v>
      </c>
      <c r="F19" s="158"/>
      <c r="G19" s="155">
        <f>G18+F17</f>
        <v>0</v>
      </c>
      <c r="I19" s="122"/>
      <c r="J19" s="122"/>
    </row>
    <row r="20" spans="5:10">
      <c r="E20" s="155" t="s">
        <v>78</v>
      </c>
      <c r="F20" s="157"/>
      <c r="G20" s="155">
        <f>F20*G24</f>
        <v>0</v>
      </c>
      <c r="I20" s="122"/>
      <c r="J20" s="122"/>
    </row>
    <row r="21" spans="5:10">
      <c r="E21" s="155" t="s">
        <v>13</v>
      </c>
      <c r="F21" s="159"/>
      <c r="G21" s="155">
        <f>F21*G24</f>
        <v>0</v>
      </c>
      <c r="I21" s="122"/>
      <c r="J21" s="122"/>
    </row>
    <row r="22" spans="5:10">
      <c r="E22" s="155" t="s">
        <v>79</v>
      </c>
      <c r="F22" s="160">
        <v>0.09</v>
      </c>
      <c r="G22" s="155">
        <f>F22*G24</f>
        <v>0</v>
      </c>
      <c r="I22" s="122"/>
      <c r="J22" s="122"/>
    </row>
    <row r="23" spans="5:10">
      <c r="E23" s="155" t="s">
        <v>14</v>
      </c>
      <c r="F23" s="160"/>
      <c r="G23" s="161">
        <f>SUM(G20:G22)</f>
        <v>0</v>
      </c>
      <c r="I23" s="122"/>
      <c r="J23" s="122"/>
    </row>
    <row r="24" spans="5:10">
      <c r="E24" s="155" t="s">
        <v>15</v>
      </c>
      <c r="F24" s="155"/>
      <c r="G24" s="162">
        <f>G19/(1-SUM(F20:F22))</f>
        <v>0</v>
      </c>
      <c r="I24" s="122"/>
      <c r="J24" s="122"/>
    </row>
  </sheetData>
  <mergeCells count="4">
    <mergeCell ref="D2:G2"/>
    <mergeCell ref="B12:E12"/>
    <mergeCell ref="B13:E13"/>
    <mergeCell ref="B14:D1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zoomScaleNormal="100" workbookViewId="0">
      <selection activeCell="H3" sqref="H3"/>
    </sheetView>
  </sheetViews>
  <sheetFormatPr defaultRowHeight="15"/>
  <cols>
    <col min="1" max="1" width="4.7109375" customWidth="1"/>
    <col min="2" max="2" width="6.7109375" customWidth="1"/>
    <col min="3" max="3" width="56.42578125" customWidth="1"/>
    <col min="4" max="4" width="15.7109375" customWidth="1"/>
    <col min="5" max="5" width="23.28515625" customWidth="1"/>
    <col min="6" max="6" width="16" customWidth="1"/>
    <col min="7" max="7" width="17.85546875" customWidth="1"/>
    <col min="8" max="8" width="15" customWidth="1"/>
    <col min="9" max="9" width="28.42578125" style="2" customWidth="1"/>
    <col min="10" max="10" width="45.85546875" style="2" customWidth="1"/>
  </cols>
  <sheetData>
    <row r="1" spans="2:10">
      <c r="C1" s="164" t="s">
        <v>107</v>
      </c>
    </row>
    <row r="2" spans="2:10" ht="23.25" thickBot="1">
      <c r="D2" s="199"/>
      <c r="E2" s="199"/>
      <c r="F2" s="199"/>
      <c r="G2" s="199"/>
      <c r="I2" s="165"/>
    </row>
    <row r="3" spans="2:10" ht="42.75" thickBot="1">
      <c r="B3" s="34" t="s">
        <v>0</v>
      </c>
      <c r="C3" s="35" t="s">
        <v>2</v>
      </c>
      <c r="D3" s="36" t="s">
        <v>80</v>
      </c>
      <c r="E3" s="33" t="s">
        <v>3</v>
      </c>
      <c r="F3" s="33" t="s">
        <v>7</v>
      </c>
      <c r="G3" s="33" t="s">
        <v>4</v>
      </c>
      <c r="H3" s="33"/>
      <c r="I3" s="166"/>
      <c r="J3" s="1"/>
    </row>
    <row r="4" spans="2:10" ht="20.25" thickBot="1">
      <c r="B4" s="37">
        <v>1</v>
      </c>
      <c r="C4" s="41" t="s">
        <v>105</v>
      </c>
      <c r="D4" s="42">
        <v>25</v>
      </c>
      <c r="E4" s="43"/>
      <c r="F4" s="44">
        <v>1</v>
      </c>
      <c r="G4" s="44">
        <f>F4*E4*D4</f>
        <v>0</v>
      </c>
      <c r="H4" s="45"/>
      <c r="I4" s="167"/>
      <c r="J4" s="7"/>
    </row>
    <row r="5" spans="2:10" ht="78.75" thickBot="1">
      <c r="B5" s="37">
        <v>2</v>
      </c>
      <c r="C5" s="41" t="s">
        <v>108</v>
      </c>
      <c r="D5" s="42">
        <v>30</v>
      </c>
      <c r="E5" s="45"/>
      <c r="F5" s="45">
        <v>1</v>
      </c>
      <c r="G5" s="45">
        <f>F5*E5*D5</f>
        <v>0</v>
      </c>
      <c r="H5" s="45"/>
      <c r="I5" s="167"/>
      <c r="J5" s="7"/>
    </row>
    <row r="6" spans="2:10" ht="59.25" thickBot="1">
      <c r="B6" s="37">
        <v>4</v>
      </c>
      <c r="C6" s="41" t="s">
        <v>109</v>
      </c>
      <c r="D6" s="42">
        <v>10</v>
      </c>
      <c r="E6" s="45"/>
      <c r="F6" s="45"/>
      <c r="G6" s="45">
        <f t="shared" ref="G6:G11" si="0">E6*D6</f>
        <v>0</v>
      </c>
      <c r="H6" s="45"/>
      <c r="I6" s="56"/>
      <c r="J6" s="7"/>
    </row>
    <row r="7" spans="2:10" ht="39.75" thickBot="1">
      <c r="B7" s="37">
        <v>5</v>
      </c>
      <c r="C7" s="41" t="s">
        <v>84</v>
      </c>
      <c r="D7" s="42">
        <v>20</v>
      </c>
      <c r="E7" s="45"/>
      <c r="F7" s="45"/>
      <c r="G7" s="45">
        <f t="shared" si="0"/>
        <v>0</v>
      </c>
      <c r="H7" s="45"/>
      <c r="I7" s="56"/>
      <c r="J7" s="7"/>
    </row>
    <row r="8" spans="2:10" ht="59.25" thickBot="1">
      <c r="B8" s="37">
        <v>6</v>
      </c>
      <c r="C8" s="41" t="s">
        <v>110</v>
      </c>
      <c r="D8" s="42">
        <v>4</v>
      </c>
      <c r="E8" s="45"/>
      <c r="F8" s="45"/>
      <c r="G8" s="45">
        <f>E8*D8</f>
        <v>0</v>
      </c>
      <c r="H8" s="45"/>
      <c r="I8" s="56"/>
      <c r="J8" s="7"/>
    </row>
    <row r="9" spans="2:10" ht="20.25" thickBot="1">
      <c r="B9" s="37">
        <v>7</v>
      </c>
      <c r="C9" s="41" t="s">
        <v>111</v>
      </c>
      <c r="D9" s="42">
        <v>1</v>
      </c>
      <c r="E9" s="45"/>
      <c r="F9" s="45"/>
      <c r="G9" s="45">
        <f t="shared" si="0"/>
        <v>0</v>
      </c>
      <c r="H9" s="45"/>
      <c r="I9" s="56"/>
      <c r="J9" s="7"/>
    </row>
    <row r="10" spans="2:10" ht="20.25" thickBot="1">
      <c r="B10" s="37">
        <v>8</v>
      </c>
      <c r="C10" s="41" t="s">
        <v>112</v>
      </c>
      <c r="D10" s="42">
        <v>5</v>
      </c>
      <c r="E10" s="45"/>
      <c r="F10" s="45">
        <v>1</v>
      </c>
      <c r="G10" s="45">
        <f t="shared" si="0"/>
        <v>0</v>
      </c>
      <c r="H10" s="45"/>
      <c r="I10" s="56"/>
      <c r="J10" s="7"/>
    </row>
    <row r="11" spans="2:10" ht="78.75" thickBot="1">
      <c r="B11" s="37">
        <v>9</v>
      </c>
      <c r="C11" s="41" t="s">
        <v>113</v>
      </c>
      <c r="D11" s="42">
        <v>7</v>
      </c>
      <c r="E11" s="45"/>
      <c r="F11" s="45"/>
      <c r="G11" s="45">
        <f t="shared" si="0"/>
        <v>0</v>
      </c>
      <c r="H11" s="45"/>
      <c r="I11" s="56"/>
      <c r="J11" s="7"/>
    </row>
    <row r="12" spans="2:10" ht="25.5">
      <c r="B12" s="204"/>
      <c r="C12" s="205"/>
      <c r="D12" s="205"/>
      <c r="E12" s="205"/>
      <c r="F12" s="57"/>
      <c r="G12" s="58"/>
      <c r="H12" s="59"/>
    </row>
    <row r="13" spans="2:10" ht="25.5">
      <c r="B13" s="206"/>
      <c r="C13" s="207"/>
      <c r="D13" s="207"/>
      <c r="E13" s="207"/>
      <c r="F13" s="61"/>
      <c r="G13" s="62"/>
      <c r="H13" s="6"/>
    </row>
    <row r="14" spans="2:10" ht="30">
      <c r="B14" s="201" t="s">
        <v>1</v>
      </c>
      <c r="C14" s="201"/>
      <c r="D14" s="201"/>
      <c r="E14" s="3"/>
      <c r="F14" s="63"/>
      <c r="G14" s="4">
        <f>G4+G5+G6+G7+G8+G9+G10+G11</f>
        <v>0</v>
      </c>
      <c r="H14" s="64" t="s">
        <v>74</v>
      </c>
    </row>
    <row r="15" spans="2:10" s="78" customFormat="1" ht="18.75">
      <c r="D15" s="79"/>
      <c r="E15" s="9"/>
      <c r="F15" s="9"/>
      <c r="G15" s="65"/>
      <c r="H15" s="66"/>
      <c r="I15" s="80"/>
      <c r="J15" s="80"/>
    </row>
    <row r="16" spans="2:10" ht="18.75">
      <c r="E16" s="68"/>
      <c r="F16" s="69" t="s">
        <v>75</v>
      </c>
      <c r="G16" s="69" t="s">
        <v>76</v>
      </c>
    </row>
    <row r="17" spans="5:10">
      <c r="E17" s="70" t="s">
        <v>11</v>
      </c>
      <c r="F17" s="71">
        <f>G14</f>
        <v>0</v>
      </c>
      <c r="G17" s="70"/>
      <c r="I17"/>
      <c r="J17"/>
    </row>
    <row r="18" spans="5:10">
      <c r="E18" s="70" t="s">
        <v>77</v>
      </c>
      <c r="F18" s="72"/>
      <c r="G18" s="70">
        <f>F17*F18</f>
        <v>0</v>
      </c>
      <c r="I18"/>
      <c r="J18"/>
    </row>
    <row r="19" spans="5:10">
      <c r="E19" s="70" t="s">
        <v>12</v>
      </c>
      <c r="F19" s="73"/>
      <c r="G19" s="70">
        <f>G18+F17</f>
        <v>0</v>
      </c>
      <c r="I19"/>
      <c r="J19"/>
    </row>
    <row r="20" spans="5:10">
      <c r="E20" s="70" t="s">
        <v>78</v>
      </c>
      <c r="F20" s="72"/>
      <c r="G20" s="70">
        <f>F20*G24</f>
        <v>0</v>
      </c>
      <c r="I20"/>
      <c r="J20"/>
    </row>
    <row r="21" spans="5:10">
      <c r="E21" s="70" t="s">
        <v>13</v>
      </c>
      <c r="F21" s="74"/>
      <c r="G21" s="70">
        <f>F21*G24</f>
        <v>0</v>
      </c>
      <c r="I21"/>
      <c r="J21"/>
    </row>
    <row r="22" spans="5:10">
      <c r="E22" s="70" t="s">
        <v>79</v>
      </c>
      <c r="F22" s="75">
        <v>0.09</v>
      </c>
      <c r="G22" s="70">
        <f>F22*G24</f>
        <v>0</v>
      </c>
      <c r="I22"/>
      <c r="J22"/>
    </row>
    <row r="23" spans="5:10">
      <c r="E23" s="70" t="s">
        <v>14</v>
      </c>
      <c r="F23" s="75"/>
      <c r="G23" s="76">
        <f>SUM(G20:G22)</f>
        <v>0</v>
      </c>
      <c r="I23"/>
      <c r="J23"/>
    </row>
    <row r="24" spans="5:10">
      <c r="E24" s="70" t="s">
        <v>15</v>
      </c>
      <c r="F24" s="70"/>
      <c r="G24" s="77">
        <f>G19/(1-SUM(F20:F22))</f>
        <v>0</v>
      </c>
      <c r="I24"/>
      <c r="J24"/>
    </row>
  </sheetData>
  <mergeCells count="4">
    <mergeCell ref="D2:G2"/>
    <mergeCell ref="B12:E12"/>
    <mergeCell ref="B13:E13"/>
    <mergeCell ref="B14:D14"/>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workbookViewId="0">
      <selection activeCell="B9" sqref="B9:E10"/>
    </sheetView>
  </sheetViews>
  <sheetFormatPr defaultRowHeight="15"/>
  <cols>
    <col min="1" max="1" width="4.7109375" customWidth="1"/>
    <col min="2" max="2" width="6.7109375" customWidth="1"/>
    <col min="3" max="3" width="57.85546875" customWidth="1"/>
    <col min="4" max="4" width="16.28515625" customWidth="1"/>
    <col min="5" max="5" width="21.28515625" customWidth="1"/>
    <col min="6" max="6" width="17.5703125" customWidth="1"/>
    <col min="7" max="7" width="17.85546875" customWidth="1"/>
    <col min="8" max="8" width="15" customWidth="1"/>
    <col min="9" max="9" width="4.42578125" customWidth="1"/>
    <col min="10" max="10" width="5.140625" customWidth="1"/>
    <col min="11" max="11" width="4.42578125" customWidth="1"/>
    <col min="12" max="12" width="3.85546875" customWidth="1"/>
    <col min="13" max="13" width="4.28515625" customWidth="1"/>
    <col min="14" max="14" width="4.42578125" customWidth="1"/>
    <col min="15" max="15" width="5.28515625" customWidth="1"/>
    <col min="16" max="16" width="51.28515625" style="2" customWidth="1"/>
    <col min="17" max="17" width="45.85546875" style="2" customWidth="1"/>
  </cols>
  <sheetData>
    <row r="1" spans="2:17" ht="51.6" customHeight="1">
      <c r="E1" s="219" t="s">
        <v>114</v>
      </c>
      <c r="F1" s="220"/>
      <c r="G1" s="220"/>
      <c r="H1" s="220"/>
      <c r="I1" s="220"/>
      <c r="J1" s="220"/>
      <c r="K1" s="220"/>
      <c r="L1" s="220"/>
      <c r="M1" s="220"/>
      <c r="N1" s="220"/>
      <c r="O1" s="220"/>
    </row>
    <row r="2" spans="2:17" ht="23.25" thickBot="1">
      <c r="D2" s="199"/>
      <c r="E2" s="199"/>
      <c r="F2" s="199"/>
      <c r="G2" s="199"/>
      <c r="I2" s="221"/>
      <c r="J2" s="222"/>
      <c r="K2" s="222"/>
      <c r="L2" s="222"/>
      <c r="M2" s="222"/>
      <c r="N2" s="222"/>
      <c r="O2" s="222"/>
    </row>
    <row r="3" spans="2:17" ht="63.75" thickBot="1">
      <c r="B3" s="34" t="s">
        <v>0</v>
      </c>
      <c r="C3" s="35" t="s">
        <v>2</v>
      </c>
      <c r="D3" s="36" t="s">
        <v>80</v>
      </c>
      <c r="E3" s="33" t="s">
        <v>3</v>
      </c>
      <c r="F3" s="33" t="s">
        <v>7</v>
      </c>
      <c r="G3" s="33" t="s">
        <v>4</v>
      </c>
      <c r="H3" s="33"/>
      <c r="I3" s="33"/>
      <c r="J3" s="33"/>
      <c r="K3" s="33"/>
      <c r="L3" s="33"/>
      <c r="M3" s="33"/>
      <c r="N3" s="33"/>
      <c r="O3" s="33"/>
      <c r="P3" s="81" t="s">
        <v>114</v>
      </c>
      <c r="Q3" s="1"/>
    </row>
    <row r="4" spans="2:17" ht="20.25" thickBot="1">
      <c r="B4" s="37">
        <v>1</v>
      </c>
      <c r="C4" s="41" t="s">
        <v>115</v>
      </c>
      <c r="D4" s="42">
        <v>185</v>
      </c>
      <c r="E4" s="43"/>
      <c r="F4" s="44">
        <v>1</v>
      </c>
      <c r="G4" s="44">
        <f>F4*E4*D4</f>
        <v>0</v>
      </c>
      <c r="H4" s="45"/>
      <c r="I4" s="46"/>
      <c r="J4" s="47"/>
      <c r="K4" s="48"/>
      <c r="L4" s="48"/>
      <c r="M4" s="48"/>
      <c r="N4" s="48"/>
      <c r="O4" s="49"/>
      <c r="P4" s="50" t="s">
        <v>116</v>
      </c>
      <c r="Q4" s="7"/>
    </row>
    <row r="5" spans="2:17" ht="59.25" thickBot="1">
      <c r="B5" s="37">
        <v>2</v>
      </c>
      <c r="C5" s="41" t="s">
        <v>117</v>
      </c>
      <c r="D5" s="42">
        <v>185</v>
      </c>
      <c r="E5" s="45"/>
      <c r="F5" s="45">
        <v>1</v>
      </c>
      <c r="G5" s="45">
        <f>F5*E5*D5</f>
        <v>0</v>
      </c>
      <c r="H5" s="45"/>
      <c r="I5" s="51"/>
      <c r="J5" s="52"/>
      <c r="K5" s="53"/>
      <c r="L5" s="53"/>
      <c r="M5" s="53"/>
      <c r="N5" s="53"/>
      <c r="O5" s="54"/>
      <c r="P5" s="50"/>
      <c r="Q5" s="7"/>
    </row>
    <row r="6" spans="2:17" ht="20.25" thickBot="1">
      <c r="B6" s="37">
        <v>3</v>
      </c>
      <c r="C6" s="41" t="s">
        <v>118</v>
      </c>
      <c r="D6" s="42">
        <v>10</v>
      </c>
      <c r="E6" s="45"/>
      <c r="F6" s="45">
        <v>1</v>
      </c>
      <c r="G6" s="45">
        <f t="shared" ref="G6:G8" si="0">E6*D6</f>
        <v>0</v>
      </c>
      <c r="H6" s="45"/>
      <c r="I6" s="51"/>
      <c r="J6" s="52"/>
      <c r="K6" s="53"/>
      <c r="L6" s="53"/>
      <c r="M6" s="53"/>
      <c r="N6" s="53"/>
      <c r="O6" s="54"/>
      <c r="P6" s="50"/>
      <c r="Q6" s="7"/>
    </row>
    <row r="7" spans="2:17" ht="78.75" thickBot="1">
      <c r="B7" s="37">
        <v>4</v>
      </c>
      <c r="C7" s="41" t="s">
        <v>119</v>
      </c>
      <c r="D7" s="42">
        <v>11</v>
      </c>
      <c r="E7" s="45"/>
      <c r="F7" s="45"/>
      <c r="G7" s="45">
        <f t="shared" si="0"/>
        <v>0</v>
      </c>
      <c r="H7" s="45"/>
      <c r="I7" s="51"/>
      <c r="J7" s="52"/>
      <c r="K7" s="53"/>
      <c r="L7" s="53"/>
      <c r="M7" s="53"/>
      <c r="N7" s="53"/>
      <c r="O7" s="54"/>
      <c r="P7" s="50"/>
      <c r="Q7" s="7"/>
    </row>
    <row r="8" spans="2:17" ht="20.25" thickBot="1">
      <c r="B8" s="37">
        <v>5</v>
      </c>
      <c r="C8" s="41" t="s">
        <v>120</v>
      </c>
      <c r="D8" s="42">
        <v>1</v>
      </c>
      <c r="E8" s="45"/>
      <c r="F8" s="45"/>
      <c r="G8" s="45">
        <f t="shared" si="0"/>
        <v>0</v>
      </c>
      <c r="H8" s="45"/>
      <c r="I8" s="55"/>
      <c r="J8" s="53"/>
      <c r="K8" s="53"/>
      <c r="L8" s="53"/>
      <c r="M8" s="53"/>
      <c r="N8" s="53"/>
      <c r="O8" s="54"/>
      <c r="P8" s="56"/>
      <c r="Q8" s="7"/>
    </row>
    <row r="9" spans="2:17" ht="25.5">
      <c r="B9" s="204"/>
      <c r="C9" s="205"/>
      <c r="D9" s="205"/>
      <c r="E9" s="205"/>
      <c r="F9" s="57"/>
      <c r="G9" s="58"/>
      <c r="H9" s="59"/>
      <c r="I9" s="59"/>
      <c r="J9" s="59"/>
      <c r="K9" s="59"/>
      <c r="L9" s="59"/>
      <c r="M9" s="59"/>
      <c r="N9" s="59"/>
      <c r="O9" s="60"/>
    </row>
    <row r="10" spans="2:17" ht="25.5">
      <c r="B10" s="206"/>
      <c r="C10" s="207"/>
      <c r="D10" s="207"/>
      <c r="E10" s="207"/>
      <c r="F10" s="61"/>
      <c r="G10" s="62"/>
      <c r="H10" s="6"/>
      <c r="I10" s="6"/>
      <c r="J10" s="6"/>
      <c r="K10" s="6"/>
      <c r="L10" s="6"/>
      <c r="M10" s="6"/>
      <c r="N10" s="6"/>
      <c r="O10" s="26"/>
    </row>
    <row r="11" spans="2:17" ht="30">
      <c r="B11" s="201" t="s">
        <v>1</v>
      </c>
      <c r="C11" s="201"/>
      <c r="D11" s="201"/>
      <c r="E11" s="3"/>
      <c r="F11" s="63"/>
      <c r="G11" s="4">
        <f>G4+G5+G6+G7+G8</f>
        <v>0</v>
      </c>
      <c r="H11" s="64" t="s">
        <v>74</v>
      </c>
      <c r="I11" s="64"/>
      <c r="J11" s="64"/>
      <c r="K11" s="64"/>
      <c r="L11" s="64"/>
      <c r="M11" s="64"/>
      <c r="N11" s="64"/>
      <c r="O11" s="3"/>
    </row>
    <row r="12" spans="2:17" s="78" customFormat="1" ht="18.75">
      <c r="D12" s="79"/>
      <c r="E12" s="9"/>
      <c r="F12" s="9"/>
      <c r="G12" s="65"/>
      <c r="H12" s="66"/>
      <c r="I12" s="66"/>
      <c r="J12" s="66"/>
      <c r="K12" s="66"/>
      <c r="L12" s="66"/>
      <c r="M12" s="66"/>
      <c r="N12" s="66"/>
      <c r="O12" s="67"/>
      <c r="P12" s="80"/>
      <c r="Q12" s="80"/>
    </row>
    <row r="13" spans="2:17" ht="18.75">
      <c r="E13" s="68"/>
      <c r="F13" s="69" t="s">
        <v>75</v>
      </c>
      <c r="G13" s="69" t="s">
        <v>76</v>
      </c>
    </row>
    <row r="14" spans="2:17">
      <c r="E14" s="70" t="s">
        <v>11</v>
      </c>
      <c r="F14" s="71">
        <f>G11</f>
        <v>0</v>
      </c>
      <c r="G14" s="70"/>
    </row>
    <row r="15" spans="2:17">
      <c r="E15" s="70" t="s">
        <v>77</v>
      </c>
      <c r="F15" s="72"/>
      <c r="G15" s="70">
        <f>F14*F15</f>
        <v>0</v>
      </c>
    </row>
    <row r="16" spans="2:17">
      <c r="E16" s="70" t="s">
        <v>12</v>
      </c>
      <c r="F16" s="73"/>
      <c r="G16" s="70">
        <f>G15+F14</f>
        <v>0</v>
      </c>
    </row>
    <row r="17" spans="5:7" customFormat="1">
      <c r="E17" s="70" t="s">
        <v>78</v>
      </c>
      <c r="F17" s="72"/>
      <c r="G17" s="70">
        <f>F17*G21</f>
        <v>0</v>
      </c>
    </row>
    <row r="18" spans="5:7" customFormat="1">
      <c r="E18" s="70" t="s">
        <v>13</v>
      </c>
      <c r="F18" s="74"/>
      <c r="G18" s="70">
        <f>F18*G21</f>
        <v>0</v>
      </c>
    </row>
    <row r="19" spans="5:7" customFormat="1">
      <c r="E19" s="70" t="s">
        <v>79</v>
      </c>
      <c r="F19" s="75">
        <v>0.09</v>
      </c>
      <c r="G19" s="70">
        <f>F19*G21</f>
        <v>0</v>
      </c>
    </row>
    <row r="20" spans="5:7" customFormat="1">
      <c r="E20" s="70" t="s">
        <v>14</v>
      </c>
      <c r="F20" s="75"/>
      <c r="G20" s="76">
        <f>SUM(G17:G19)</f>
        <v>0</v>
      </c>
    </row>
    <row r="21" spans="5:7" customFormat="1">
      <c r="E21" s="70" t="s">
        <v>15</v>
      </c>
      <c r="F21" s="70"/>
      <c r="G21" s="77">
        <f>G16/(1-SUM(F17:F19))</f>
        <v>0</v>
      </c>
    </row>
  </sheetData>
  <mergeCells count="6">
    <mergeCell ref="B11:D11"/>
    <mergeCell ref="E1:O1"/>
    <mergeCell ref="D2:G2"/>
    <mergeCell ref="I2:O2"/>
    <mergeCell ref="B9:E9"/>
    <mergeCell ref="B10:E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2"/>
  <sheetViews>
    <sheetView topLeftCell="A10" zoomScaleNormal="100" workbookViewId="0">
      <selection activeCell="A19" sqref="A19:XFD19"/>
    </sheetView>
  </sheetViews>
  <sheetFormatPr defaultRowHeight="15"/>
  <cols>
    <col min="1" max="1" width="6.140625" customWidth="1"/>
    <col min="2" max="2" width="30.28515625" customWidth="1"/>
    <col min="3" max="3" width="51.28515625" customWidth="1"/>
    <col min="4" max="4" width="29.85546875" customWidth="1"/>
  </cols>
  <sheetData>
    <row r="2" spans="2:4" ht="64.5" customHeight="1">
      <c r="B2" s="168" t="s">
        <v>0</v>
      </c>
      <c r="C2" s="168" t="s">
        <v>130</v>
      </c>
      <c r="D2" s="168" t="s">
        <v>131</v>
      </c>
    </row>
    <row r="3" spans="2:4" ht="28.5" customHeight="1">
      <c r="B3" s="169">
        <v>1</v>
      </c>
      <c r="C3" s="170" t="s">
        <v>139</v>
      </c>
      <c r="D3" s="171"/>
    </row>
    <row r="4" spans="2:4" ht="28.5" customHeight="1">
      <c r="B4" s="169">
        <v>2</v>
      </c>
      <c r="C4" s="170" t="s">
        <v>140</v>
      </c>
      <c r="D4" s="171"/>
    </row>
    <row r="5" spans="2:4" ht="28.5" customHeight="1">
      <c r="B5" s="169">
        <v>3</v>
      </c>
      <c r="C5" s="170" t="s">
        <v>132</v>
      </c>
      <c r="D5" s="171"/>
    </row>
    <row r="6" spans="2:4" ht="42.75" customHeight="1">
      <c r="B6" s="169">
        <v>4</v>
      </c>
      <c r="C6" s="170" t="s">
        <v>141</v>
      </c>
      <c r="D6" s="171"/>
    </row>
    <row r="7" spans="2:4" ht="28.5" customHeight="1">
      <c r="B7" s="169">
        <v>5</v>
      </c>
      <c r="C7" s="170" t="s">
        <v>142</v>
      </c>
      <c r="D7" s="171"/>
    </row>
    <row r="8" spans="2:4" ht="38.25" customHeight="1">
      <c r="B8" s="169">
        <v>6</v>
      </c>
      <c r="C8" s="172" t="s">
        <v>143</v>
      </c>
      <c r="D8" s="171"/>
    </row>
    <row r="9" spans="2:4" ht="28.5" customHeight="1">
      <c r="B9" s="169">
        <v>7</v>
      </c>
      <c r="C9" s="170" t="s">
        <v>161</v>
      </c>
      <c r="D9" s="171"/>
    </row>
    <row r="10" spans="2:4" ht="28.5" customHeight="1">
      <c r="B10" s="169">
        <v>8</v>
      </c>
      <c r="C10" s="196" t="s">
        <v>144</v>
      </c>
      <c r="D10" s="171"/>
    </row>
    <row r="11" spans="2:4" ht="28.5" customHeight="1">
      <c r="B11" s="169">
        <v>9</v>
      </c>
      <c r="C11" s="196" t="s">
        <v>145</v>
      </c>
      <c r="D11" s="195"/>
    </row>
    <row r="12" spans="2:4" ht="28.5" customHeight="1">
      <c r="B12" s="169">
        <v>10</v>
      </c>
      <c r="C12" s="196" t="s">
        <v>146</v>
      </c>
      <c r="D12" s="195"/>
    </row>
    <row r="13" spans="2:4" ht="28.5" customHeight="1">
      <c r="B13" s="169">
        <v>11</v>
      </c>
      <c r="C13" s="196" t="s">
        <v>147</v>
      </c>
      <c r="D13" s="195"/>
    </row>
    <row r="14" spans="2:4" ht="28.5" customHeight="1">
      <c r="B14" s="169">
        <v>12</v>
      </c>
      <c r="C14" s="196" t="s">
        <v>148</v>
      </c>
      <c r="D14" s="195"/>
    </row>
    <row r="15" spans="2:4" ht="28.5" customHeight="1">
      <c r="B15" s="169">
        <v>13</v>
      </c>
      <c r="C15" s="196" t="s">
        <v>150</v>
      </c>
      <c r="D15" s="195"/>
    </row>
    <row r="16" spans="2:4" ht="28.5" customHeight="1">
      <c r="B16" s="169">
        <v>14</v>
      </c>
      <c r="C16" s="196" t="s">
        <v>149</v>
      </c>
      <c r="D16" s="195"/>
    </row>
    <row r="17" spans="2:4" ht="28.5" customHeight="1">
      <c r="B17" s="169">
        <v>15</v>
      </c>
      <c r="C17" s="196" t="s">
        <v>151</v>
      </c>
      <c r="D17" s="195"/>
    </row>
    <row r="18" spans="2:4" ht="28.5" customHeight="1">
      <c r="B18" s="169">
        <v>16</v>
      </c>
      <c r="C18" s="196" t="s">
        <v>152</v>
      </c>
      <c r="D18" s="195"/>
    </row>
    <row r="19" spans="2:4" ht="24.75" customHeight="1">
      <c r="B19" s="173"/>
      <c r="C19" s="174" t="s">
        <v>11</v>
      </c>
      <c r="D19" s="175">
        <v>0</v>
      </c>
    </row>
    <row r="20" spans="2:4" ht="27" customHeight="1">
      <c r="B20" s="176" t="s">
        <v>133</v>
      </c>
      <c r="C20" s="177"/>
      <c r="D20" s="178">
        <f>D19*C20</f>
        <v>0</v>
      </c>
    </row>
    <row r="21" spans="2:4" ht="33.75" customHeight="1">
      <c r="B21" s="179" t="s">
        <v>134</v>
      </c>
      <c r="C21" s="180"/>
      <c r="D21" s="181">
        <f>D20+D19</f>
        <v>0</v>
      </c>
    </row>
    <row r="22" spans="2:4" ht="22.5" customHeight="1">
      <c r="B22" s="182" t="s">
        <v>135</v>
      </c>
      <c r="C22" s="183"/>
      <c r="D22" s="184">
        <f>C22*D26</f>
        <v>0</v>
      </c>
    </row>
    <row r="23" spans="2:4" ht="22.5" customHeight="1">
      <c r="B23" s="182" t="s">
        <v>13</v>
      </c>
      <c r="C23" s="185"/>
      <c r="D23" s="186">
        <f>C23*D26</f>
        <v>0</v>
      </c>
    </row>
    <row r="24" spans="2:4" ht="22.5" customHeight="1">
      <c r="B24" s="182" t="s">
        <v>136</v>
      </c>
      <c r="C24" s="183">
        <v>0.09</v>
      </c>
      <c r="D24" s="186">
        <f>C24*D26</f>
        <v>0</v>
      </c>
    </row>
    <row r="25" spans="2:4" ht="22.5" customHeight="1">
      <c r="B25" s="182" t="s">
        <v>14</v>
      </c>
      <c r="C25" s="183" t="s">
        <v>137</v>
      </c>
      <c r="D25" s="186">
        <f>SUM(D22:D24)</f>
        <v>0</v>
      </c>
    </row>
    <row r="26" spans="2:4" ht="30" customHeight="1">
      <c r="B26" s="187"/>
      <c r="C26" s="188" t="s">
        <v>15</v>
      </c>
      <c r="D26" s="189">
        <f>D21/(1-SUM(C22:C24))</f>
        <v>0</v>
      </c>
    </row>
    <row r="27" spans="2:4" ht="21" customHeight="1">
      <c r="B27" s="169"/>
      <c r="C27" s="190" t="s">
        <v>138</v>
      </c>
      <c r="D27" s="191"/>
    </row>
    <row r="28" spans="2:4" ht="28.5" customHeight="1"/>
    <row r="30" spans="2:4">
      <c r="C30" s="192"/>
    </row>
    <row r="31" spans="2:4">
      <c r="B31" s="193"/>
      <c r="C31" s="194"/>
    </row>
    <row r="32" spans="2:4">
      <c r="B32" s="193"/>
      <c r="C32" s="194"/>
    </row>
  </sheetData>
  <pageMargins left="0.25" right="0.25" top="0.75" bottom="0.75" header="0.3" footer="0.3"/>
  <pageSetup paperSize="9" scale="84"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4"/>
  <sheetViews>
    <sheetView tabSelected="1" zoomScaleNormal="100" workbookViewId="0">
      <selection activeCell="C3" sqref="C3"/>
    </sheetView>
  </sheetViews>
  <sheetFormatPr defaultRowHeight="15"/>
  <cols>
    <col min="1" max="1" width="6.140625" customWidth="1"/>
    <col min="2" max="2" width="6.5703125" customWidth="1"/>
    <col min="3" max="3" width="79.28515625" customWidth="1"/>
    <col min="4" max="4" width="6.85546875" customWidth="1"/>
    <col min="5" max="5" width="8.42578125" customWidth="1"/>
    <col min="6" max="6" width="24.7109375" bestFit="1" customWidth="1"/>
    <col min="7" max="7" width="16.7109375" customWidth="1"/>
    <col min="8" max="8" width="45.85546875" style="2" customWidth="1"/>
  </cols>
  <sheetData>
    <row r="2" spans="2:8" ht="22.5">
      <c r="C2" s="21" t="s">
        <v>55</v>
      </c>
      <c r="D2" s="199"/>
      <c r="E2" s="199"/>
      <c r="F2" s="199"/>
      <c r="G2" s="199"/>
    </row>
    <row r="3" spans="2:8" ht="81.599999999999994" customHeight="1">
      <c r="B3" s="17" t="s">
        <v>0</v>
      </c>
      <c r="C3" s="17" t="s">
        <v>2</v>
      </c>
      <c r="D3" s="17" t="s">
        <v>5</v>
      </c>
      <c r="E3" s="13" t="s">
        <v>22</v>
      </c>
      <c r="F3" s="13" t="s">
        <v>3</v>
      </c>
      <c r="G3" s="13" t="s">
        <v>4</v>
      </c>
      <c r="H3" s="13" t="s">
        <v>23</v>
      </c>
    </row>
    <row r="4" spans="2:8" ht="54.75" customHeight="1">
      <c r="B4" s="18">
        <v>1</v>
      </c>
      <c r="C4" s="21" t="s">
        <v>153</v>
      </c>
      <c r="D4" s="18">
        <v>30</v>
      </c>
      <c r="E4" s="19">
        <v>2</v>
      </c>
      <c r="F4" s="19"/>
      <c r="G4" s="19">
        <f t="shared" ref="G4:G13" si="0">E4*F4*D4</f>
        <v>0</v>
      </c>
      <c r="H4" s="200" t="s">
        <v>121</v>
      </c>
    </row>
    <row r="5" spans="2:8" ht="54.75" customHeight="1">
      <c r="B5" s="18">
        <v>2</v>
      </c>
      <c r="C5" s="21" t="s">
        <v>154</v>
      </c>
      <c r="D5" s="18">
        <v>20</v>
      </c>
      <c r="E5" s="19">
        <v>2</v>
      </c>
      <c r="F5" s="19"/>
      <c r="G5" s="19">
        <f t="shared" si="0"/>
        <v>0</v>
      </c>
      <c r="H5" s="200"/>
    </row>
    <row r="6" spans="2:8" ht="54.75" customHeight="1">
      <c r="B6" s="18">
        <v>3</v>
      </c>
      <c r="C6" s="22" t="s">
        <v>155</v>
      </c>
      <c r="D6" s="18">
        <v>20</v>
      </c>
      <c r="E6" s="19">
        <v>2</v>
      </c>
      <c r="F6" s="19"/>
      <c r="G6" s="19">
        <f t="shared" si="0"/>
        <v>0</v>
      </c>
      <c r="H6" s="200"/>
    </row>
    <row r="7" spans="2:8" ht="48" customHeight="1">
      <c r="B7" s="18">
        <v>4</v>
      </c>
      <c r="C7" s="20" t="s">
        <v>16</v>
      </c>
      <c r="D7" s="18">
        <v>440</v>
      </c>
      <c r="E7" s="19">
        <v>1</v>
      </c>
      <c r="F7" s="19"/>
      <c r="G7" s="19">
        <f t="shared" si="0"/>
        <v>0</v>
      </c>
      <c r="H7" s="31" t="s">
        <v>124</v>
      </c>
    </row>
    <row r="8" spans="2:8" ht="76.5" customHeight="1">
      <c r="B8" s="18">
        <v>5</v>
      </c>
      <c r="C8" s="20" t="s">
        <v>19</v>
      </c>
      <c r="D8" s="18">
        <v>100</v>
      </c>
      <c r="E8" s="19">
        <v>6</v>
      </c>
      <c r="F8" s="19"/>
      <c r="G8" s="19">
        <f t="shared" si="0"/>
        <v>0</v>
      </c>
      <c r="H8" s="32" t="s">
        <v>125</v>
      </c>
    </row>
    <row r="9" spans="2:8" ht="57.6" customHeight="1">
      <c r="B9" s="18">
        <v>6</v>
      </c>
      <c r="C9" s="20" t="s">
        <v>10</v>
      </c>
      <c r="D9" s="18">
        <v>8</v>
      </c>
      <c r="E9" s="19">
        <v>3</v>
      </c>
      <c r="F9" s="19"/>
      <c r="G9" s="19">
        <f t="shared" si="0"/>
        <v>0</v>
      </c>
      <c r="H9" s="82" t="s">
        <v>123</v>
      </c>
    </row>
    <row r="10" spans="2:8" ht="68.45" customHeight="1">
      <c r="B10" s="18">
        <v>7</v>
      </c>
      <c r="C10" s="20" t="s">
        <v>122</v>
      </c>
      <c r="D10" s="18">
        <v>3</v>
      </c>
      <c r="E10" s="19">
        <v>3</v>
      </c>
      <c r="F10" s="19"/>
      <c r="G10" s="19">
        <f t="shared" si="0"/>
        <v>0</v>
      </c>
      <c r="H10" s="30" t="s">
        <v>126</v>
      </c>
    </row>
    <row r="11" spans="2:8" ht="49.15" customHeight="1">
      <c r="B11" s="18">
        <v>8</v>
      </c>
      <c r="C11" s="20" t="s">
        <v>38</v>
      </c>
      <c r="D11" s="24">
        <v>100</v>
      </c>
      <c r="E11" s="19">
        <v>1</v>
      </c>
      <c r="F11" s="19"/>
      <c r="G11" s="19">
        <f t="shared" si="0"/>
        <v>0</v>
      </c>
      <c r="H11" s="29" t="s">
        <v>25</v>
      </c>
    </row>
    <row r="12" spans="2:8" ht="66" customHeight="1">
      <c r="B12" s="18">
        <v>9</v>
      </c>
      <c r="C12" s="20" t="s">
        <v>28</v>
      </c>
      <c r="D12" s="18">
        <v>1</v>
      </c>
      <c r="E12" s="19">
        <v>3</v>
      </c>
      <c r="F12" s="19"/>
      <c r="G12" s="19">
        <f t="shared" si="0"/>
        <v>0</v>
      </c>
      <c r="H12" s="15" t="s">
        <v>26</v>
      </c>
    </row>
    <row r="13" spans="2:8" ht="33.6" customHeight="1">
      <c r="B13" s="18">
        <v>10</v>
      </c>
      <c r="C13" s="20" t="s">
        <v>39</v>
      </c>
      <c r="D13" s="18">
        <v>8</v>
      </c>
      <c r="E13" s="19">
        <v>3</v>
      </c>
      <c r="F13" s="19"/>
      <c r="G13" s="19">
        <f t="shared" si="0"/>
        <v>0</v>
      </c>
      <c r="H13" s="15" t="s">
        <v>56</v>
      </c>
    </row>
    <row r="14" spans="2:8" ht="62.25" customHeight="1">
      <c r="B14" s="201" t="s">
        <v>1</v>
      </c>
      <c r="C14" s="201"/>
      <c r="D14" s="201"/>
      <c r="E14" s="28"/>
      <c r="F14" s="20" t="s">
        <v>31</v>
      </c>
      <c r="G14" s="4">
        <f>SUM(G4:G13)</f>
        <v>0</v>
      </c>
    </row>
    <row r="16" spans="2:8" ht="18.75">
      <c r="F16" s="68"/>
      <c r="G16" s="69" t="s">
        <v>75</v>
      </c>
      <c r="H16" s="69" t="s">
        <v>76</v>
      </c>
    </row>
    <row r="17" spans="6:8">
      <c r="F17" s="70" t="s">
        <v>11</v>
      </c>
      <c r="G17" s="71">
        <f>G14</f>
        <v>0</v>
      </c>
      <c r="H17" s="70"/>
    </row>
    <row r="18" spans="6:8">
      <c r="F18" s="70" t="s">
        <v>77</v>
      </c>
      <c r="G18" s="72"/>
      <c r="H18" s="70">
        <f>G17*G18</f>
        <v>0</v>
      </c>
    </row>
    <row r="19" spans="6:8">
      <c r="F19" s="70" t="s">
        <v>12</v>
      </c>
      <c r="G19" s="73"/>
      <c r="H19" s="70">
        <f>H18+G17</f>
        <v>0</v>
      </c>
    </row>
    <row r="20" spans="6:8">
      <c r="F20" s="70" t="s">
        <v>78</v>
      </c>
      <c r="G20" s="72"/>
      <c r="H20" s="70">
        <f>G20*H24</f>
        <v>0</v>
      </c>
    </row>
    <row r="21" spans="6:8">
      <c r="F21" s="70" t="s">
        <v>13</v>
      </c>
      <c r="G21" s="74"/>
      <c r="H21" s="70">
        <f>G21*H24</f>
        <v>0</v>
      </c>
    </row>
    <row r="22" spans="6:8">
      <c r="F22" s="70" t="s">
        <v>79</v>
      </c>
      <c r="G22" s="75">
        <v>0.09</v>
      </c>
      <c r="H22" s="70">
        <f>G22*H24</f>
        <v>0</v>
      </c>
    </row>
    <row r="23" spans="6:8">
      <c r="F23" s="70" t="s">
        <v>14</v>
      </c>
      <c r="G23" s="75"/>
      <c r="H23" s="76">
        <f>SUM(H20:H22)</f>
        <v>0</v>
      </c>
    </row>
    <row r="24" spans="6:8">
      <c r="F24" s="70" t="s">
        <v>15</v>
      </c>
      <c r="G24" s="70"/>
      <c r="H24" s="77">
        <f>H19/(1-SUM(G20:G22))</f>
        <v>0</v>
      </c>
    </row>
  </sheetData>
  <mergeCells count="3">
    <mergeCell ref="D2:G2"/>
    <mergeCell ref="H4:H6"/>
    <mergeCell ref="B14:D14"/>
  </mergeCells>
  <pageMargins left="0.25" right="0.25"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5"/>
  <sheetViews>
    <sheetView zoomScaleNormal="100" workbookViewId="0">
      <selection activeCell="D22" sqref="D22"/>
    </sheetView>
  </sheetViews>
  <sheetFormatPr defaultRowHeight="15"/>
  <cols>
    <col min="1" max="1" width="6.140625" customWidth="1"/>
    <col min="2" max="2" width="6.5703125" customWidth="1"/>
    <col min="3" max="3" width="79.28515625" customWidth="1"/>
    <col min="4" max="4" width="6.85546875" customWidth="1"/>
    <col min="5" max="5" width="8.42578125" customWidth="1"/>
    <col min="6" max="6" width="24.7109375" bestFit="1" customWidth="1"/>
    <col min="7" max="7" width="16.7109375" customWidth="1"/>
    <col min="8" max="8" width="45.85546875" style="2" customWidth="1"/>
  </cols>
  <sheetData>
    <row r="2" spans="2:8" ht="22.5">
      <c r="C2" s="21" t="s">
        <v>32</v>
      </c>
      <c r="D2" s="199"/>
      <c r="E2" s="199"/>
      <c r="F2" s="199"/>
      <c r="G2" s="199"/>
    </row>
    <row r="3" spans="2:8" ht="81.599999999999994" customHeight="1">
      <c r="B3" s="17" t="s">
        <v>0</v>
      </c>
      <c r="C3" s="17" t="s">
        <v>2</v>
      </c>
      <c r="D3" s="17" t="s">
        <v>5</v>
      </c>
      <c r="E3" s="13" t="s">
        <v>22</v>
      </c>
      <c r="F3" s="13" t="s">
        <v>3</v>
      </c>
      <c r="G3" s="13" t="s">
        <v>4</v>
      </c>
      <c r="H3" s="13" t="s">
        <v>23</v>
      </c>
    </row>
    <row r="4" spans="2:8" ht="54.75" customHeight="1">
      <c r="B4" s="18">
        <v>1</v>
      </c>
      <c r="C4" s="21" t="s">
        <v>156</v>
      </c>
      <c r="D4" s="18">
        <v>20</v>
      </c>
      <c r="E4" s="19">
        <v>3</v>
      </c>
      <c r="F4" s="19"/>
      <c r="G4" s="19">
        <f t="shared" ref="G4:G14" si="0">E4*F4*D4</f>
        <v>0</v>
      </c>
      <c r="H4" s="200" t="s">
        <v>63</v>
      </c>
    </row>
    <row r="5" spans="2:8" ht="54.75" customHeight="1">
      <c r="B5" s="18">
        <v>2</v>
      </c>
      <c r="C5" s="21" t="s">
        <v>157</v>
      </c>
      <c r="D5" s="18">
        <v>15</v>
      </c>
      <c r="E5" s="19">
        <v>3</v>
      </c>
      <c r="F5" s="19"/>
      <c r="G5" s="19">
        <f t="shared" si="0"/>
        <v>0</v>
      </c>
      <c r="H5" s="200"/>
    </row>
    <row r="6" spans="2:8" ht="54.75" customHeight="1">
      <c r="B6" s="18">
        <v>3</v>
      </c>
      <c r="C6" s="21" t="s">
        <v>158</v>
      </c>
      <c r="D6" s="18">
        <v>15</v>
      </c>
      <c r="E6" s="19">
        <v>3</v>
      </c>
      <c r="F6" s="19"/>
      <c r="G6" s="19">
        <f t="shared" si="0"/>
        <v>0</v>
      </c>
      <c r="H6" s="200"/>
    </row>
    <row r="7" spans="2:8" ht="48" customHeight="1">
      <c r="B7" s="18">
        <v>4</v>
      </c>
      <c r="C7" s="20" t="s">
        <v>16</v>
      </c>
      <c r="D7" s="18">
        <v>480</v>
      </c>
      <c r="E7" s="19">
        <v>1</v>
      </c>
      <c r="F7" s="19"/>
      <c r="G7" s="19">
        <f t="shared" si="0"/>
        <v>0</v>
      </c>
      <c r="H7" s="23" t="s">
        <v>35</v>
      </c>
    </row>
    <row r="8" spans="2:8" ht="76.5" customHeight="1">
      <c r="B8" s="18">
        <v>5</v>
      </c>
      <c r="C8" s="20" t="s">
        <v>19</v>
      </c>
      <c r="D8" s="18">
        <v>640</v>
      </c>
      <c r="E8" s="19">
        <v>1</v>
      </c>
      <c r="F8" s="19"/>
      <c r="G8" s="19">
        <f t="shared" si="0"/>
        <v>0</v>
      </c>
      <c r="H8" s="16" t="s">
        <v>24</v>
      </c>
    </row>
    <row r="9" spans="2:8" ht="57.6" customHeight="1">
      <c r="B9" s="18">
        <v>6</v>
      </c>
      <c r="C9" s="20" t="s">
        <v>10</v>
      </c>
      <c r="D9" s="18">
        <v>8</v>
      </c>
      <c r="E9" s="19">
        <v>3</v>
      </c>
      <c r="F9" s="19"/>
      <c r="G9" s="19">
        <f t="shared" si="0"/>
        <v>0</v>
      </c>
      <c r="H9" s="29" t="s">
        <v>36</v>
      </c>
    </row>
    <row r="10" spans="2:8" ht="57.6" customHeight="1">
      <c r="B10" s="18"/>
      <c r="C10" s="20" t="s">
        <v>65</v>
      </c>
      <c r="D10" s="18">
        <v>6</v>
      </c>
      <c r="E10" s="19">
        <v>3</v>
      </c>
      <c r="F10" s="19"/>
      <c r="G10" s="19">
        <f t="shared" si="0"/>
        <v>0</v>
      </c>
      <c r="H10" s="29"/>
    </row>
    <row r="11" spans="2:8" ht="68.45" customHeight="1">
      <c r="B11" s="18">
        <v>7</v>
      </c>
      <c r="C11" s="20" t="s">
        <v>122</v>
      </c>
      <c r="D11" s="18">
        <v>4</v>
      </c>
      <c r="E11" s="19">
        <v>3</v>
      </c>
      <c r="F11" s="19"/>
      <c r="G11" s="19">
        <f t="shared" si="0"/>
        <v>0</v>
      </c>
      <c r="H11" s="30" t="s">
        <v>37</v>
      </c>
    </row>
    <row r="12" spans="2:8" ht="49.15" customHeight="1">
      <c r="B12" s="18">
        <v>8</v>
      </c>
      <c r="C12" s="20" t="s">
        <v>38</v>
      </c>
      <c r="D12" s="24">
        <v>80</v>
      </c>
      <c r="E12" s="19">
        <v>1</v>
      </c>
      <c r="F12" s="19"/>
      <c r="G12" s="19">
        <f t="shared" si="0"/>
        <v>0</v>
      </c>
      <c r="H12" s="29" t="s">
        <v>25</v>
      </c>
    </row>
    <row r="13" spans="2:8" ht="66" customHeight="1">
      <c r="B13" s="18">
        <v>9</v>
      </c>
      <c r="C13" s="20" t="s">
        <v>28</v>
      </c>
      <c r="D13" s="18">
        <v>1</v>
      </c>
      <c r="E13" s="19">
        <v>3</v>
      </c>
      <c r="F13" s="19"/>
      <c r="G13" s="19">
        <f t="shared" si="0"/>
        <v>0</v>
      </c>
      <c r="H13" s="15" t="s">
        <v>26</v>
      </c>
    </row>
    <row r="14" spans="2:8" ht="33.6" customHeight="1">
      <c r="B14" s="18">
        <v>10</v>
      </c>
      <c r="C14" s="20" t="s">
        <v>39</v>
      </c>
      <c r="D14" s="18">
        <v>3</v>
      </c>
      <c r="E14" s="19">
        <v>3</v>
      </c>
      <c r="F14" s="19"/>
      <c r="G14" s="19">
        <f t="shared" si="0"/>
        <v>0</v>
      </c>
      <c r="H14" s="15" t="s">
        <v>62</v>
      </c>
    </row>
    <row r="15" spans="2:8" ht="62.25" customHeight="1">
      <c r="B15" s="201" t="s">
        <v>1</v>
      </c>
      <c r="C15" s="201"/>
      <c r="D15" s="201"/>
      <c r="E15" s="10"/>
      <c r="F15" s="20" t="s">
        <v>31</v>
      </c>
      <c r="G15" s="4">
        <f>SUM(G4:G14)</f>
        <v>0</v>
      </c>
    </row>
    <row r="17" spans="6:8" ht="18.75">
      <c r="F17" s="68"/>
      <c r="G17" s="69" t="s">
        <v>75</v>
      </c>
      <c r="H17" s="69" t="s">
        <v>76</v>
      </c>
    </row>
    <row r="18" spans="6:8">
      <c r="F18" s="70" t="s">
        <v>11</v>
      </c>
      <c r="G18" s="71">
        <f>G15</f>
        <v>0</v>
      </c>
      <c r="H18" s="70"/>
    </row>
    <row r="19" spans="6:8">
      <c r="F19" s="70" t="s">
        <v>77</v>
      </c>
      <c r="G19" s="72"/>
      <c r="H19" s="70">
        <f>G18*G19</f>
        <v>0</v>
      </c>
    </row>
    <row r="20" spans="6:8">
      <c r="F20" s="70" t="s">
        <v>12</v>
      </c>
      <c r="G20" s="73"/>
      <c r="H20" s="70">
        <f>H19+G18</f>
        <v>0</v>
      </c>
    </row>
    <row r="21" spans="6:8">
      <c r="F21" s="70" t="s">
        <v>78</v>
      </c>
      <c r="G21" s="72"/>
      <c r="H21" s="70">
        <f>G21*H25</f>
        <v>0</v>
      </c>
    </row>
    <row r="22" spans="6:8">
      <c r="F22" s="70" t="s">
        <v>13</v>
      </c>
      <c r="G22" s="74"/>
      <c r="H22" s="70">
        <f>G22*H25</f>
        <v>0</v>
      </c>
    </row>
    <row r="23" spans="6:8">
      <c r="F23" s="70" t="s">
        <v>79</v>
      </c>
      <c r="G23" s="75">
        <v>0.09</v>
      </c>
      <c r="H23" s="70">
        <f>G23*H25</f>
        <v>0</v>
      </c>
    </row>
    <row r="24" spans="6:8">
      <c r="F24" s="70" t="s">
        <v>14</v>
      </c>
      <c r="G24" s="75"/>
      <c r="H24" s="76">
        <f>SUM(H21:H23)</f>
        <v>0</v>
      </c>
    </row>
    <row r="25" spans="6:8">
      <c r="F25" s="70" t="s">
        <v>15</v>
      </c>
      <c r="G25" s="70"/>
      <c r="H25" s="77">
        <f>H20/(1-SUM(G21:G23))</f>
        <v>0</v>
      </c>
    </row>
  </sheetData>
  <mergeCells count="3">
    <mergeCell ref="D2:G2"/>
    <mergeCell ref="B15:D15"/>
    <mergeCell ref="H4:H6"/>
  </mergeCells>
  <pageMargins left="0.25" right="0.25"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5"/>
  <sheetViews>
    <sheetView workbookViewId="0">
      <selection activeCell="C25" sqref="C25"/>
    </sheetView>
  </sheetViews>
  <sheetFormatPr defaultRowHeight="15"/>
  <cols>
    <col min="1" max="1" width="4.5703125" customWidth="1"/>
    <col min="2" max="2" width="6.5703125" customWidth="1"/>
    <col min="3" max="3" width="61.42578125" customWidth="1"/>
    <col min="4" max="5" width="6.85546875" customWidth="1"/>
    <col min="6" max="6" width="24.7109375" bestFit="1" customWidth="1"/>
    <col min="7" max="7" width="17.7109375" customWidth="1"/>
    <col min="8" max="8" width="41.85546875" style="2" customWidth="1"/>
    <col min="9" max="9" width="45.85546875" style="2" customWidth="1"/>
  </cols>
  <sheetData>
    <row r="2" spans="2:9" ht="22.5">
      <c r="C2" s="21" t="s">
        <v>33</v>
      </c>
      <c r="D2" s="199"/>
      <c r="E2" s="199"/>
      <c r="F2" s="199"/>
      <c r="G2" s="199"/>
    </row>
    <row r="3" spans="2:9" ht="63">
      <c r="B3" s="17" t="s">
        <v>0</v>
      </c>
      <c r="C3" s="17" t="s">
        <v>2</v>
      </c>
      <c r="D3" s="17" t="s">
        <v>5</v>
      </c>
      <c r="E3" s="13" t="s">
        <v>7</v>
      </c>
      <c r="F3" s="13" t="s">
        <v>3</v>
      </c>
      <c r="G3" s="13" t="s">
        <v>4</v>
      </c>
      <c r="H3" s="13" t="s">
        <v>23</v>
      </c>
      <c r="I3" s="1"/>
    </row>
    <row r="4" spans="2:9" ht="83.25" customHeight="1">
      <c r="B4" s="17">
        <v>1</v>
      </c>
      <c r="C4" s="21" t="s">
        <v>153</v>
      </c>
      <c r="D4" s="18">
        <v>20</v>
      </c>
      <c r="E4" s="19">
        <v>2</v>
      </c>
      <c r="F4" s="19"/>
      <c r="G4" s="19">
        <f t="shared" ref="G4:G14" si="0">E4*F4*D4</f>
        <v>0</v>
      </c>
      <c r="H4" s="200" t="s">
        <v>40</v>
      </c>
      <c r="I4" s="1"/>
    </row>
    <row r="5" spans="2:9" ht="83.25" customHeight="1">
      <c r="B5" s="17">
        <v>2</v>
      </c>
      <c r="C5" s="21" t="s">
        <v>157</v>
      </c>
      <c r="D5" s="18">
        <v>15</v>
      </c>
      <c r="E5" s="19">
        <v>3</v>
      </c>
      <c r="F5" s="19"/>
      <c r="G5" s="19">
        <f t="shared" si="0"/>
        <v>0</v>
      </c>
      <c r="H5" s="200"/>
      <c r="I5" s="1"/>
    </row>
    <row r="6" spans="2:9" ht="83.25" customHeight="1">
      <c r="B6" s="17">
        <v>3</v>
      </c>
      <c r="C6" s="21" t="s">
        <v>158</v>
      </c>
      <c r="D6" s="18">
        <v>15</v>
      </c>
      <c r="E6" s="19">
        <v>3</v>
      </c>
      <c r="F6" s="19"/>
      <c r="G6" s="19">
        <f t="shared" si="0"/>
        <v>0</v>
      </c>
      <c r="H6" s="200"/>
      <c r="I6" s="1"/>
    </row>
    <row r="7" spans="2:9" ht="39">
      <c r="B7" s="17">
        <v>4</v>
      </c>
      <c r="C7" s="20" t="s">
        <v>6</v>
      </c>
      <c r="D7" s="18">
        <v>350</v>
      </c>
      <c r="E7" s="19">
        <v>1</v>
      </c>
      <c r="F7" s="19"/>
      <c r="G7" s="19">
        <f t="shared" si="0"/>
        <v>0</v>
      </c>
      <c r="H7" s="14" t="s">
        <v>43</v>
      </c>
      <c r="I7" s="7"/>
    </row>
    <row r="8" spans="2:9" ht="101.25" customHeight="1">
      <c r="B8" s="17">
        <v>5</v>
      </c>
      <c r="C8" s="20" t="s">
        <v>17</v>
      </c>
      <c r="D8" s="18">
        <v>80</v>
      </c>
      <c r="E8" s="19">
        <v>6</v>
      </c>
      <c r="F8" s="19"/>
      <c r="G8" s="19">
        <f t="shared" si="0"/>
        <v>0</v>
      </c>
      <c r="H8" s="14" t="s">
        <v>64</v>
      </c>
      <c r="I8" s="7"/>
    </row>
    <row r="9" spans="2:9" ht="39">
      <c r="B9" s="17">
        <v>6</v>
      </c>
      <c r="C9" s="20" t="s">
        <v>10</v>
      </c>
      <c r="D9" s="18">
        <v>6</v>
      </c>
      <c r="E9" s="19">
        <v>3</v>
      </c>
      <c r="F9" s="19"/>
      <c r="G9" s="19">
        <f t="shared" si="0"/>
        <v>0</v>
      </c>
      <c r="H9" s="14" t="s">
        <v>42</v>
      </c>
      <c r="I9" s="7"/>
    </row>
    <row r="10" spans="2:9" ht="21">
      <c r="B10" s="17"/>
      <c r="C10" s="20" t="s">
        <v>65</v>
      </c>
      <c r="D10" s="18">
        <v>4</v>
      </c>
      <c r="E10" s="19">
        <v>3</v>
      </c>
      <c r="F10" s="19"/>
      <c r="G10" s="19">
        <f t="shared" si="0"/>
        <v>0</v>
      </c>
      <c r="H10" s="14"/>
      <c r="I10" s="7"/>
    </row>
    <row r="11" spans="2:9" ht="78">
      <c r="B11" s="17">
        <v>7</v>
      </c>
      <c r="C11" s="20" t="s">
        <v>8</v>
      </c>
      <c r="D11" s="18">
        <v>3</v>
      </c>
      <c r="E11" s="19">
        <v>3</v>
      </c>
      <c r="F11" s="19"/>
      <c r="G11" s="19">
        <f t="shared" si="0"/>
        <v>0</v>
      </c>
      <c r="H11" s="14" t="s">
        <v>41</v>
      </c>
      <c r="I11" s="7"/>
    </row>
    <row r="12" spans="2:9" ht="39">
      <c r="B12" s="17">
        <v>8</v>
      </c>
      <c r="C12" s="20" t="s">
        <v>21</v>
      </c>
      <c r="D12" s="18">
        <v>80</v>
      </c>
      <c r="E12" s="19">
        <v>1</v>
      </c>
      <c r="F12" s="19"/>
      <c r="G12" s="19">
        <f t="shared" si="0"/>
        <v>0</v>
      </c>
      <c r="H12" s="14"/>
      <c r="I12" s="7"/>
    </row>
    <row r="13" spans="2:9" ht="73.5" customHeight="1">
      <c r="B13" s="17">
        <v>9</v>
      </c>
      <c r="C13" s="20" t="s">
        <v>28</v>
      </c>
      <c r="D13" s="18">
        <v>1</v>
      </c>
      <c r="E13" s="19">
        <v>3</v>
      </c>
      <c r="F13" s="19"/>
      <c r="G13" s="19">
        <f t="shared" si="0"/>
        <v>0</v>
      </c>
      <c r="H13" s="15" t="s">
        <v>26</v>
      </c>
      <c r="I13" s="7"/>
    </row>
    <row r="14" spans="2:9" ht="47.25" customHeight="1">
      <c r="B14" s="17">
        <v>10</v>
      </c>
      <c r="C14" s="20" t="s">
        <v>18</v>
      </c>
      <c r="D14" s="18">
        <v>6</v>
      </c>
      <c r="E14" s="19">
        <v>1</v>
      </c>
      <c r="F14" s="19"/>
      <c r="G14" s="19">
        <f t="shared" si="0"/>
        <v>0</v>
      </c>
      <c r="H14" s="16" t="s">
        <v>27</v>
      </c>
      <c r="I14" s="7"/>
    </row>
    <row r="15" spans="2:9" ht="70.5" customHeight="1">
      <c r="B15" s="201" t="s">
        <v>1</v>
      </c>
      <c r="C15" s="201"/>
      <c r="D15" s="201"/>
      <c r="E15" s="11"/>
      <c r="F15" s="20" t="s">
        <v>31</v>
      </c>
      <c r="G15" s="4">
        <f>SUM(G4:G14)</f>
        <v>0</v>
      </c>
    </row>
    <row r="16" spans="2:9" ht="29.25" customHeight="1">
      <c r="D16" s="8"/>
      <c r="E16" s="8"/>
      <c r="F16" s="9"/>
      <c r="G16" s="12"/>
      <c r="H16"/>
      <c r="I16"/>
    </row>
    <row r="17" spans="6:9" ht="18.75">
      <c r="F17" s="68"/>
      <c r="G17" s="69" t="s">
        <v>75</v>
      </c>
      <c r="H17" s="69" t="s">
        <v>76</v>
      </c>
      <c r="I17"/>
    </row>
    <row r="18" spans="6:9">
      <c r="F18" s="70" t="s">
        <v>11</v>
      </c>
      <c r="G18" s="71">
        <f>G15</f>
        <v>0</v>
      </c>
      <c r="H18" s="70"/>
      <c r="I18"/>
    </row>
    <row r="19" spans="6:9">
      <c r="F19" s="70" t="s">
        <v>77</v>
      </c>
      <c r="G19" s="72"/>
      <c r="H19" s="70">
        <f>G18*G19</f>
        <v>0</v>
      </c>
    </row>
    <row r="20" spans="6:9">
      <c r="F20" s="70" t="s">
        <v>12</v>
      </c>
      <c r="G20" s="73"/>
      <c r="H20" s="70">
        <f>H19+G18</f>
        <v>0</v>
      </c>
    </row>
    <row r="21" spans="6:9">
      <c r="F21" s="70" t="s">
        <v>78</v>
      </c>
      <c r="G21" s="72"/>
      <c r="H21" s="70">
        <f>G21*H25</f>
        <v>0</v>
      </c>
    </row>
    <row r="22" spans="6:9">
      <c r="F22" s="70" t="s">
        <v>13</v>
      </c>
      <c r="G22" s="74"/>
      <c r="H22" s="70">
        <f>G22*H25</f>
        <v>0</v>
      </c>
    </row>
    <row r="23" spans="6:9">
      <c r="F23" s="70" t="s">
        <v>79</v>
      </c>
      <c r="G23" s="75"/>
      <c r="H23" s="70">
        <f>G23*H25</f>
        <v>0</v>
      </c>
    </row>
    <row r="24" spans="6:9">
      <c r="F24" s="70" t="s">
        <v>14</v>
      </c>
      <c r="G24" s="75"/>
      <c r="H24" s="76">
        <f>SUM(H21:H23)</f>
        <v>0</v>
      </c>
    </row>
    <row r="25" spans="6:9">
      <c r="F25" s="70" t="s">
        <v>15</v>
      </c>
      <c r="G25" s="70"/>
      <c r="H25" s="77">
        <f>H20/(1-SUM(G21:G23))</f>
        <v>0</v>
      </c>
    </row>
  </sheetData>
  <mergeCells count="3">
    <mergeCell ref="B15:D15"/>
    <mergeCell ref="D2:G2"/>
    <mergeCell ref="H4:H6"/>
  </mergeCells>
  <pageMargins left="0.25" right="0.25" top="0.75" bottom="0.75" header="0.3" footer="0.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5"/>
  <sheetViews>
    <sheetView zoomScaleNormal="100" workbookViewId="0">
      <selection activeCell="E22" sqref="E22"/>
    </sheetView>
  </sheetViews>
  <sheetFormatPr defaultRowHeight="15"/>
  <cols>
    <col min="1" max="1" width="6.140625" customWidth="1"/>
    <col min="2" max="2" width="6.5703125" customWidth="1"/>
    <col min="3" max="3" width="79.28515625" customWidth="1"/>
    <col min="4" max="4" width="6.85546875" customWidth="1"/>
    <col min="5" max="5" width="8.42578125" customWidth="1"/>
    <col min="6" max="6" width="24.7109375" bestFit="1" customWidth="1"/>
    <col min="7" max="7" width="16.7109375" customWidth="1"/>
    <col min="8" max="8" width="45.85546875" style="2" customWidth="1"/>
  </cols>
  <sheetData>
    <row r="2" spans="2:8" ht="22.5">
      <c r="C2" s="21" t="s">
        <v>57</v>
      </c>
      <c r="D2" s="199"/>
      <c r="E2" s="199"/>
      <c r="F2" s="199"/>
      <c r="G2" s="199"/>
    </row>
    <row r="3" spans="2:8" ht="81.599999999999994" customHeight="1">
      <c r="B3" s="17" t="s">
        <v>0</v>
      </c>
      <c r="C3" s="17" t="s">
        <v>2</v>
      </c>
      <c r="D3" s="17" t="s">
        <v>5</v>
      </c>
      <c r="E3" s="13" t="s">
        <v>22</v>
      </c>
      <c r="F3" s="13" t="s">
        <v>3</v>
      </c>
      <c r="G3" s="13" t="s">
        <v>4</v>
      </c>
      <c r="H3" s="13" t="s">
        <v>23</v>
      </c>
    </row>
    <row r="4" spans="2:8" ht="54.75" customHeight="1">
      <c r="B4" s="18">
        <v>1</v>
      </c>
      <c r="C4" s="21" t="s">
        <v>153</v>
      </c>
      <c r="D4" s="18">
        <v>20</v>
      </c>
      <c r="E4" s="19">
        <v>2</v>
      </c>
      <c r="F4" s="19"/>
      <c r="G4" s="19">
        <f t="shared" ref="G4:G14" si="0">E4*F4*D4</f>
        <v>0</v>
      </c>
      <c r="H4" s="200" t="s">
        <v>58</v>
      </c>
    </row>
    <row r="5" spans="2:8" ht="54.75" customHeight="1">
      <c r="B5" s="18">
        <v>2</v>
      </c>
      <c r="C5" s="21" t="s">
        <v>157</v>
      </c>
      <c r="D5" s="18">
        <v>15</v>
      </c>
      <c r="E5" s="19">
        <v>2</v>
      </c>
      <c r="F5" s="19"/>
      <c r="G5" s="19">
        <f t="shared" si="0"/>
        <v>0</v>
      </c>
      <c r="H5" s="200"/>
    </row>
    <row r="6" spans="2:8" ht="54.75" customHeight="1">
      <c r="B6" s="18">
        <v>3</v>
      </c>
      <c r="C6" s="21" t="s">
        <v>158</v>
      </c>
      <c r="D6" s="18">
        <v>15</v>
      </c>
      <c r="E6" s="19">
        <v>2</v>
      </c>
      <c r="F6" s="19"/>
      <c r="G6" s="19">
        <f t="shared" si="0"/>
        <v>0</v>
      </c>
      <c r="H6" s="200"/>
    </row>
    <row r="7" spans="2:8" ht="48" customHeight="1">
      <c r="B7" s="18">
        <v>4</v>
      </c>
      <c r="C7" s="20" t="s">
        <v>16</v>
      </c>
      <c r="D7" s="18">
        <v>70</v>
      </c>
      <c r="E7" s="19">
        <v>5</v>
      </c>
      <c r="F7" s="19"/>
      <c r="G7" s="19">
        <f t="shared" si="0"/>
        <v>0</v>
      </c>
      <c r="H7" s="31" t="s">
        <v>59</v>
      </c>
    </row>
    <row r="8" spans="2:8" ht="76.5" customHeight="1">
      <c r="B8" s="18">
        <v>5</v>
      </c>
      <c r="C8" s="20" t="s">
        <v>19</v>
      </c>
      <c r="D8" s="18">
        <v>70</v>
      </c>
      <c r="E8" s="19">
        <v>6</v>
      </c>
      <c r="F8" s="19"/>
      <c r="G8" s="19">
        <f t="shared" si="0"/>
        <v>0</v>
      </c>
      <c r="H8" s="31" t="s">
        <v>60</v>
      </c>
    </row>
    <row r="9" spans="2:8" ht="57.6" customHeight="1">
      <c r="B9" s="18">
        <v>6</v>
      </c>
      <c r="C9" s="20" t="s">
        <v>10</v>
      </c>
      <c r="D9" s="18">
        <v>6</v>
      </c>
      <c r="E9" s="19">
        <v>3</v>
      </c>
      <c r="F9" s="19"/>
      <c r="G9" s="19">
        <f t="shared" si="0"/>
        <v>0</v>
      </c>
      <c r="H9" s="29" t="s">
        <v>61</v>
      </c>
    </row>
    <row r="10" spans="2:8" ht="57.6" customHeight="1">
      <c r="B10" s="18"/>
      <c r="C10" s="20" t="s">
        <v>65</v>
      </c>
      <c r="D10" s="18">
        <v>4</v>
      </c>
      <c r="E10" s="19">
        <v>3</v>
      </c>
      <c r="F10" s="19"/>
      <c r="G10" s="19">
        <f t="shared" si="0"/>
        <v>0</v>
      </c>
      <c r="H10" s="29"/>
    </row>
    <row r="11" spans="2:8" ht="68.45" customHeight="1">
      <c r="B11" s="18">
        <v>7</v>
      </c>
      <c r="C11" s="20" t="s">
        <v>8</v>
      </c>
      <c r="D11" s="18">
        <v>3</v>
      </c>
      <c r="E11" s="19">
        <v>3</v>
      </c>
      <c r="F11" s="19"/>
      <c r="G11" s="19">
        <f t="shared" si="0"/>
        <v>0</v>
      </c>
      <c r="H11" s="30" t="s">
        <v>37</v>
      </c>
    </row>
    <row r="12" spans="2:8" ht="49.15" customHeight="1">
      <c r="B12" s="18">
        <v>8</v>
      </c>
      <c r="C12" s="20" t="s">
        <v>38</v>
      </c>
      <c r="D12" s="24">
        <v>70</v>
      </c>
      <c r="E12" s="19">
        <v>1</v>
      </c>
      <c r="F12" s="19"/>
      <c r="G12" s="19">
        <f t="shared" si="0"/>
        <v>0</v>
      </c>
      <c r="H12" s="29" t="s">
        <v>25</v>
      </c>
    </row>
    <row r="13" spans="2:8" ht="66" customHeight="1">
      <c r="B13" s="18">
        <v>9</v>
      </c>
      <c r="C13" s="20" t="s">
        <v>28</v>
      </c>
      <c r="D13" s="18">
        <v>1</v>
      </c>
      <c r="E13" s="19">
        <v>3</v>
      </c>
      <c r="F13" s="19"/>
      <c r="G13" s="19">
        <f t="shared" si="0"/>
        <v>0</v>
      </c>
      <c r="H13" s="15" t="s">
        <v>26</v>
      </c>
    </row>
    <row r="14" spans="2:8" ht="33.6" customHeight="1">
      <c r="B14" s="18">
        <v>10</v>
      </c>
      <c r="C14" s="20" t="s">
        <v>39</v>
      </c>
      <c r="D14" s="18">
        <v>4</v>
      </c>
      <c r="E14" s="19">
        <v>3</v>
      </c>
      <c r="F14" s="19"/>
      <c r="G14" s="19">
        <f t="shared" si="0"/>
        <v>0</v>
      </c>
      <c r="H14" s="15" t="s">
        <v>56</v>
      </c>
    </row>
    <row r="15" spans="2:8" ht="62.25" customHeight="1">
      <c r="B15" s="201" t="s">
        <v>1</v>
      </c>
      <c r="C15" s="201"/>
      <c r="D15" s="201"/>
      <c r="E15" s="28"/>
      <c r="F15" s="20" t="s">
        <v>31</v>
      </c>
      <c r="G15" s="4">
        <f>SUM(G4:G14)</f>
        <v>0</v>
      </c>
    </row>
    <row r="17" spans="6:8" ht="18.75">
      <c r="F17" s="68"/>
      <c r="G17" s="69" t="s">
        <v>75</v>
      </c>
      <c r="H17" s="69" t="s">
        <v>76</v>
      </c>
    </row>
    <row r="18" spans="6:8">
      <c r="F18" s="70" t="s">
        <v>11</v>
      </c>
      <c r="G18" s="71">
        <f>G15</f>
        <v>0</v>
      </c>
      <c r="H18" s="70"/>
    </row>
    <row r="19" spans="6:8">
      <c r="F19" s="70" t="s">
        <v>77</v>
      </c>
      <c r="G19" s="72"/>
      <c r="H19" s="70">
        <f>G18*G19</f>
        <v>0</v>
      </c>
    </row>
    <row r="20" spans="6:8">
      <c r="F20" s="70" t="s">
        <v>12</v>
      </c>
      <c r="G20" s="73"/>
      <c r="H20" s="70">
        <f>H19+G18</f>
        <v>0</v>
      </c>
    </row>
    <row r="21" spans="6:8">
      <c r="F21" s="70" t="s">
        <v>78</v>
      </c>
      <c r="G21" s="72"/>
      <c r="H21" s="70">
        <f>G21*H25</f>
        <v>0</v>
      </c>
    </row>
    <row r="22" spans="6:8">
      <c r="F22" s="70" t="s">
        <v>13</v>
      </c>
      <c r="G22" s="74"/>
      <c r="H22" s="70">
        <f>G22*H25</f>
        <v>0</v>
      </c>
    </row>
    <row r="23" spans="6:8">
      <c r="F23" s="70" t="s">
        <v>79</v>
      </c>
      <c r="G23" s="75">
        <v>0.09</v>
      </c>
      <c r="H23" s="83">
        <f>G23*H25</f>
        <v>0</v>
      </c>
    </row>
    <row r="24" spans="6:8">
      <c r="F24" s="70" t="s">
        <v>14</v>
      </c>
      <c r="G24" s="75"/>
      <c r="H24" s="76">
        <f>SUM(H21:H23)</f>
        <v>0</v>
      </c>
    </row>
    <row r="25" spans="6:8">
      <c r="F25" s="70" t="s">
        <v>15</v>
      </c>
      <c r="G25" s="70"/>
      <c r="H25" s="77">
        <f>H20/(1-SUM(G21:G23))</f>
        <v>0</v>
      </c>
    </row>
  </sheetData>
  <mergeCells count="3">
    <mergeCell ref="D2:G2"/>
    <mergeCell ref="H4:H6"/>
    <mergeCell ref="B15:D15"/>
  </mergeCells>
  <pageMargins left="0.25" right="0.25" top="0.75" bottom="0.75" header="0.3" footer="0.3"/>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5"/>
  <sheetViews>
    <sheetView topLeftCell="A13" workbookViewId="0">
      <selection activeCell="F18" sqref="F18:F25"/>
    </sheetView>
  </sheetViews>
  <sheetFormatPr defaultRowHeight="15"/>
  <cols>
    <col min="1" max="1" width="4.5703125" customWidth="1"/>
    <col min="2" max="2" width="6.5703125" customWidth="1"/>
    <col min="3" max="3" width="68.7109375" customWidth="1"/>
    <col min="4" max="4" width="6.85546875" customWidth="1"/>
    <col min="5" max="5" width="8.5703125" customWidth="1"/>
    <col min="6" max="6" width="24.7109375" bestFit="1" customWidth="1"/>
    <col min="7" max="7" width="17" customWidth="1"/>
    <col min="8" max="8" width="41.85546875" style="2" customWidth="1"/>
    <col min="9" max="9" width="45.85546875" style="2" customWidth="1"/>
  </cols>
  <sheetData>
    <row r="2" spans="2:9" ht="22.5">
      <c r="C2" s="21" t="s">
        <v>34</v>
      </c>
      <c r="D2" s="199"/>
      <c r="E2" s="199"/>
      <c r="F2" s="199"/>
      <c r="G2" s="199"/>
    </row>
    <row r="3" spans="2:9" ht="63">
      <c r="B3" s="17" t="s">
        <v>0</v>
      </c>
      <c r="C3" s="17" t="s">
        <v>2</v>
      </c>
      <c r="D3" s="17" t="s">
        <v>5</v>
      </c>
      <c r="E3" s="13" t="s">
        <v>7</v>
      </c>
      <c r="F3" s="13" t="s">
        <v>3</v>
      </c>
      <c r="G3" s="13" t="s">
        <v>4</v>
      </c>
      <c r="H3" s="13" t="s">
        <v>23</v>
      </c>
      <c r="I3" s="1"/>
    </row>
    <row r="4" spans="2:9" ht="54.75" customHeight="1">
      <c r="B4" s="18">
        <v>1</v>
      </c>
      <c r="C4" s="21" t="s">
        <v>156</v>
      </c>
      <c r="D4" s="18">
        <v>15</v>
      </c>
      <c r="E4" s="19">
        <v>4</v>
      </c>
      <c r="F4" s="19"/>
      <c r="G4" s="19">
        <f t="shared" ref="G4:G14" si="0">E4*F4*D4</f>
        <v>0</v>
      </c>
      <c r="H4" s="200" t="s">
        <v>44</v>
      </c>
      <c r="I4" s="1"/>
    </row>
    <row r="5" spans="2:9" ht="54.75" customHeight="1">
      <c r="B5" s="18">
        <v>2</v>
      </c>
      <c r="C5" s="21" t="s">
        <v>157</v>
      </c>
      <c r="D5" s="18">
        <v>10</v>
      </c>
      <c r="E5" s="19">
        <v>4</v>
      </c>
      <c r="F5" s="19"/>
      <c r="G5" s="19">
        <f t="shared" si="0"/>
        <v>0</v>
      </c>
      <c r="H5" s="200"/>
      <c r="I5" s="1"/>
    </row>
    <row r="6" spans="2:9" ht="54.75" customHeight="1">
      <c r="B6" s="18">
        <v>3</v>
      </c>
      <c r="C6" s="21" t="s">
        <v>159</v>
      </c>
      <c r="D6" s="18">
        <v>10</v>
      </c>
      <c r="E6" s="19">
        <v>4</v>
      </c>
      <c r="F6" s="19"/>
      <c r="G6" s="19">
        <f t="shared" si="0"/>
        <v>0</v>
      </c>
      <c r="H6" s="200"/>
      <c r="I6" s="1"/>
    </row>
    <row r="7" spans="2:9" ht="39">
      <c r="B7" s="18">
        <v>4</v>
      </c>
      <c r="C7" s="20" t="s">
        <v>16</v>
      </c>
      <c r="D7" s="18">
        <v>250</v>
      </c>
      <c r="E7" s="19">
        <v>2</v>
      </c>
      <c r="F7" s="19"/>
      <c r="G7" s="19">
        <f t="shared" si="0"/>
        <v>0</v>
      </c>
      <c r="H7" s="14" t="s">
        <v>45</v>
      </c>
      <c r="I7" s="7"/>
    </row>
    <row r="8" spans="2:9" ht="97.5">
      <c r="B8" s="18">
        <v>5</v>
      </c>
      <c r="C8" s="20" t="s">
        <v>17</v>
      </c>
      <c r="D8" s="18">
        <v>300</v>
      </c>
      <c r="E8" s="19">
        <v>2</v>
      </c>
      <c r="F8" s="19"/>
      <c r="G8" s="19">
        <f t="shared" si="0"/>
        <v>0</v>
      </c>
      <c r="H8" s="14" t="s">
        <v>46</v>
      </c>
      <c r="I8" s="7"/>
    </row>
    <row r="9" spans="2:9" ht="39">
      <c r="B9" s="18">
        <v>6</v>
      </c>
      <c r="C9" s="20" t="s">
        <v>10</v>
      </c>
      <c r="D9" s="18">
        <v>12</v>
      </c>
      <c r="E9" s="19">
        <v>3</v>
      </c>
      <c r="F9" s="19"/>
      <c r="G9" s="19">
        <f t="shared" si="0"/>
        <v>0</v>
      </c>
      <c r="H9" s="14" t="s">
        <v>48</v>
      </c>
      <c r="I9" s="7"/>
    </row>
    <row r="10" spans="2:9" ht="19.5">
      <c r="B10" s="18"/>
      <c r="C10" s="20" t="s">
        <v>65</v>
      </c>
      <c r="D10" s="18">
        <v>6</v>
      </c>
      <c r="E10" s="19">
        <v>3</v>
      </c>
      <c r="F10" s="19"/>
      <c r="G10" s="19">
        <f t="shared" si="0"/>
        <v>0</v>
      </c>
      <c r="H10" s="14"/>
      <c r="I10" s="7"/>
    </row>
    <row r="11" spans="2:9" ht="78">
      <c r="B11" s="18">
        <v>7</v>
      </c>
      <c r="C11" s="20" t="s">
        <v>127</v>
      </c>
      <c r="D11" s="18">
        <v>6</v>
      </c>
      <c r="E11" s="19">
        <v>3</v>
      </c>
      <c r="F11" s="19"/>
      <c r="G11" s="19">
        <f t="shared" si="0"/>
        <v>0</v>
      </c>
      <c r="H11" s="14" t="s">
        <v>47</v>
      </c>
      <c r="I11" s="7"/>
    </row>
    <row r="12" spans="2:9" ht="45">
      <c r="B12" s="18">
        <v>8</v>
      </c>
      <c r="C12" s="20" t="s">
        <v>9</v>
      </c>
      <c r="D12" s="18">
        <v>100</v>
      </c>
      <c r="E12" s="19">
        <v>2</v>
      </c>
      <c r="F12" s="19"/>
      <c r="G12" s="19">
        <f t="shared" si="0"/>
        <v>0</v>
      </c>
      <c r="H12" s="14" t="s">
        <v>52</v>
      </c>
      <c r="I12" s="7"/>
    </row>
    <row r="13" spans="2:9" ht="58.5">
      <c r="B13" s="18">
        <v>9</v>
      </c>
      <c r="C13" s="20" t="s">
        <v>28</v>
      </c>
      <c r="D13" s="18">
        <v>1</v>
      </c>
      <c r="E13" s="19">
        <v>3</v>
      </c>
      <c r="F13" s="19"/>
      <c r="G13" s="19">
        <f t="shared" si="0"/>
        <v>0</v>
      </c>
      <c r="H13" s="15" t="s">
        <v>26</v>
      </c>
      <c r="I13" s="7"/>
    </row>
    <row r="14" spans="2:9" ht="19.5">
      <c r="B14" s="18">
        <v>10</v>
      </c>
      <c r="C14" s="20" t="s">
        <v>29</v>
      </c>
      <c r="D14" s="18">
        <v>6</v>
      </c>
      <c r="E14" s="19">
        <v>3</v>
      </c>
      <c r="F14" s="19"/>
      <c r="G14" s="19">
        <f t="shared" si="0"/>
        <v>0</v>
      </c>
      <c r="H14" s="16" t="s">
        <v>51</v>
      </c>
      <c r="I14" s="7"/>
    </row>
    <row r="15" spans="2:9" ht="100.15" customHeight="1">
      <c r="B15" s="201" t="s">
        <v>1</v>
      </c>
      <c r="C15" s="201"/>
      <c r="D15" s="201"/>
      <c r="E15" s="11"/>
      <c r="F15" s="20" t="s">
        <v>31</v>
      </c>
      <c r="G15" s="4">
        <f>SUM(G4:G14)</f>
        <v>0</v>
      </c>
    </row>
    <row r="16" spans="2:9">
      <c r="F16" s="5"/>
      <c r="H16"/>
      <c r="I16"/>
    </row>
    <row r="17" spans="6:9" ht="18.75">
      <c r="F17" s="68"/>
      <c r="G17" s="69" t="s">
        <v>75</v>
      </c>
      <c r="H17" s="69" t="s">
        <v>76</v>
      </c>
      <c r="I17"/>
    </row>
    <row r="18" spans="6:9">
      <c r="F18" s="70" t="s">
        <v>11</v>
      </c>
      <c r="G18" s="71">
        <f>G15</f>
        <v>0</v>
      </c>
      <c r="H18" s="70"/>
    </row>
    <row r="19" spans="6:9">
      <c r="F19" s="70" t="s">
        <v>77</v>
      </c>
      <c r="G19" s="72"/>
      <c r="H19" s="70">
        <f>G18*G19</f>
        <v>0</v>
      </c>
    </row>
    <row r="20" spans="6:9">
      <c r="F20" s="70" t="s">
        <v>12</v>
      </c>
      <c r="G20" s="73"/>
      <c r="H20" s="70">
        <f>H19+G18</f>
        <v>0</v>
      </c>
    </row>
    <row r="21" spans="6:9">
      <c r="F21" s="70" t="s">
        <v>78</v>
      </c>
      <c r="G21" s="72"/>
      <c r="H21" s="70">
        <f>G21*H25</f>
        <v>0</v>
      </c>
    </row>
    <row r="22" spans="6:9">
      <c r="F22" s="70" t="s">
        <v>13</v>
      </c>
      <c r="G22" s="74"/>
      <c r="H22" s="70">
        <f>G22*H25</f>
        <v>0</v>
      </c>
    </row>
    <row r="23" spans="6:9">
      <c r="F23" s="70" t="s">
        <v>79</v>
      </c>
      <c r="G23" s="75">
        <v>0.09</v>
      </c>
      <c r="H23" s="70">
        <f>G23*H25</f>
        <v>0</v>
      </c>
    </row>
    <row r="24" spans="6:9">
      <c r="F24" s="70" t="s">
        <v>14</v>
      </c>
      <c r="G24" s="75"/>
      <c r="H24" s="76">
        <f>SUM(H21:H23)</f>
        <v>0</v>
      </c>
    </row>
    <row r="25" spans="6:9">
      <c r="F25" s="70" t="s">
        <v>15</v>
      </c>
      <c r="G25" s="70"/>
      <c r="H25" s="77">
        <f>H20/(1-SUM(G21:G23))</f>
        <v>0</v>
      </c>
    </row>
  </sheetData>
  <mergeCells count="3">
    <mergeCell ref="D2:G2"/>
    <mergeCell ref="B15:D15"/>
    <mergeCell ref="H4:H6"/>
  </mergeCells>
  <pageMargins left="0.25" right="0.25" top="0.75" bottom="0.75" header="0.3" footer="0.3"/>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6"/>
  <sheetViews>
    <sheetView topLeftCell="A13" workbookViewId="0">
      <selection activeCell="C4" sqref="C4"/>
    </sheetView>
  </sheetViews>
  <sheetFormatPr defaultRowHeight="15"/>
  <cols>
    <col min="1" max="1" width="4.5703125" customWidth="1"/>
    <col min="2" max="2" width="6.5703125" customWidth="1"/>
    <col min="3" max="3" width="66" customWidth="1"/>
    <col min="4" max="4" width="6.85546875" customWidth="1"/>
    <col min="5" max="5" width="13.85546875" customWidth="1"/>
    <col min="6" max="6" width="24.7109375" bestFit="1" customWidth="1"/>
    <col min="7" max="7" width="16.5703125" bestFit="1" customWidth="1"/>
    <col min="8" max="8" width="41.85546875" style="2" customWidth="1"/>
    <col min="9" max="9" width="45.85546875" style="2" customWidth="1"/>
  </cols>
  <sheetData>
    <row r="2" spans="2:9" ht="48">
      <c r="C2" s="27" t="s">
        <v>49</v>
      </c>
      <c r="D2" s="199"/>
      <c r="E2" s="199"/>
      <c r="F2" s="199"/>
      <c r="G2" s="199"/>
    </row>
    <row r="3" spans="2:9" ht="42">
      <c r="B3" s="17" t="s">
        <v>0</v>
      </c>
      <c r="C3" s="17" t="s">
        <v>2</v>
      </c>
      <c r="D3" s="17" t="s">
        <v>5</v>
      </c>
      <c r="E3" s="13" t="s">
        <v>3</v>
      </c>
      <c r="F3" s="13" t="s">
        <v>7</v>
      </c>
      <c r="G3" s="13" t="s">
        <v>4</v>
      </c>
      <c r="H3" s="13" t="s">
        <v>23</v>
      </c>
      <c r="I3" s="1"/>
    </row>
    <row r="4" spans="2:9" ht="42" customHeight="1">
      <c r="B4" s="18">
        <v>1</v>
      </c>
      <c r="C4" s="21" t="s">
        <v>157</v>
      </c>
      <c r="D4" s="18">
        <v>20</v>
      </c>
      <c r="E4" s="19"/>
      <c r="F4" s="19">
        <v>2</v>
      </c>
      <c r="G4" s="19">
        <f t="shared" ref="G4:G14" si="0">F4*E4*D4</f>
        <v>0</v>
      </c>
      <c r="H4" s="13" t="s">
        <v>30</v>
      </c>
      <c r="I4" s="1"/>
    </row>
    <row r="5" spans="2:9" ht="42" customHeight="1">
      <c r="B5" s="18">
        <v>2</v>
      </c>
      <c r="C5" s="21" t="s">
        <v>158</v>
      </c>
      <c r="D5" s="18">
        <v>20</v>
      </c>
      <c r="E5" s="19"/>
      <c r="F5" s="19">
        <v>2</v>
      </c>
      <c r="G5" s="19">
        <f t="shared" si="0"/>
        <v>0</v>
      </c>
      <c r="H5" s="13" t="s">
        <v>30</v>
      </c>
      <c r="I5" s="1"/>
    </row>
    <row r="6" spans="2:9" ht="42" customHeight="1">
      <c r="B6" s="18"/>
      <c r="C6" s="21" t="s">
        <v>153</v>
      </c>
      <c r="D6" s="18">
        <v>20</v>
      </c>
      <c r="E6" s="19"/>
      <c r="F6" s="19">
        <v>2</v>
      </c>
      <c r="G6" s="19">
        <f t="shared" ref="G6" si="1">F6*E6*D6</f>
        <v>0</v>
      </c>
      <c r="H6" s="13" t="s">
        <v>30</v>
      </c>
      <c r="I6" s="1"/>
    </row>
    <row r="7" spans="2:9" ht="42" customHeight="1">
      <c r="B7" s="18">
        <v>3</v>
      </c>
      <c r="C7" s="20" t="s">
        <v>16</v>
      </c>
      <c r="D7" s="18">
        <v>150</v>
      </c>
      <c r="E7" s="19"/>
      <c r="F7" s="19">
        <v>3</v>
      </c>
      <c r="G7" s="19">
        <f t="shared" si="0"/>
        <v>0</v>
      </c>
      <c r="H7" s="202" t="s">
        <v>50</v>
      </c>
      <c r="I7" s="7"/>
    </row>
    <row r="8" spans="2:9" ht="84.75" customHeight="1">
      <c r="B8" s="18">
        <v>4</v>
      </c>
      <c r="C8" s="20" t="s">
        <v>19</v>
      </c>
      <c r="D8" s="18">
        <v>180</v>
      </c>
      <c r="E8" s="19"/>
      <c r="F8" s="19">
        <v>3</v>
      </c>
      <c r="G8" s="19">
        <f>F8*E8*D8</f>
        <v>0</v>
      </c>
      <c r="H8" s="203"/>
      <c r="I8" s="7"/>
    </row>
    <row r="9" spans="2:9" ht="52.5" customHeight="1">
      <c r="B9" s="18">
        <v>5</v>
      </c>
      <c r="C9" s="20" t="s">
        <v>10</v>
      </c>
      <c r="D9" s="18">
        <v>6</v>
      </c>
      <c r="E9" s="19"/>
      <c r="F9" s="19">
        <v>3</v>
      </c>
      <c r="G9" s="19">
        <f t="shared" si="0"/>
        <v>0</v>
      </c>
      <c r="H9" s="14" t="s">
        <v>53</v>
      </c>
      <c r="I9" s="7"/>
    </row>
    <row r="10" spans="2:9" ht="52.5" customHeight="1">
      <c r="B10" s="18"/>
      <c r="C10" s="20" t="s">
        <v>65</v>
      </c>
      <c r="D10" s="18">
        <v>6</v>
      </c>
      <c r="E10" s="19"/>
      <c r="F10" s="19">
        <v>3</v>
      </c>
      <c r="G10" s="19">
        <f t="shared" si="0"/>
        <v>0</v>
      </c>
      <c r="H10" s="14"/>
      <c r="I10" s="7"/>
    </row>
    <row r="11" spans="2:9" ht="81" customHeight="1">
      <c r="B11" s="18">
        <v>6</v>
      </c>
      <c r="C11" s="20" t="s">
        <v>128</v>
      </c>
      <c r="D11" s="18">
        <v>3</v>
      </c>
      <c r="E11" s="19"/>
      <c r="F11" s="19">
        <v>3</v>
      </c>
      <c r="G11" s="19">
        <f t="shared" si="0"/>
        <v>0</v>
      </c>
      <c r="H11" s="25"/>
      <c r="I11" s="7"/>
    </row>
    <row r="12" spans="2:9" ht="50.25" customHeight="1">
      <c r="B12" s="18">
        <v>7</v>
      </c>
      <c r="C12" s="20" t="s">
        <v>9</v>
      </c>
      <c r="D12" s="18">
        <v>30</v>
      </c>
      <c r="E12" s="19"/>
      <c r="F12" s="19">
        <v>3</v>
      </c>
      <c r="G12" s="19">
        <f t="shared" si="0"/>
        <v>0</v>
      </c>
      <c r="H12" s="25"/>
      <c r="I12" s="7"/>
    </row>
    <row r="13" spans="2:9" ht="63.75" customHeight="1">
      <c r="B13" s="18">
        <v>8</v>
      </c>
      <c r="C13" s="20" t="s">
        <v>28</v>
      </c>
      <c r="D13" s="18">
        <v>1</v>
      </c>
      <c r="E13" s="19"/>
      <c r="F13" s="19">
        <v>2</v>
      </c>
      <c r="G13" s="19">
        <f t="shared" si="0"/>
        <v>0</v>
      </c>
      <c r="H13" s="25"/>
      <c r="I13" s="7"/>
    </row>
    <row r="14" spans="2:9" ht="27.75" customHeight="1">
      <c r="B14" s="18">
        <v>9</v>
      </c>
      <c r="C14" s="20" t="s">
        <v>20</v>
      </c>
      <c r="D14" s="18">
        <v>3</v>
      </c>
      <c r="E14" s="19"/>
      <c r="F14" s="19">
        <v>3</v>
      </c>
      <c r="G14" s="19">
        <f t="shared" si="0"/>
        <v>0</v>
      </c>
      <c r="H14" s="25" t="s">
        <v>54</v>
      </c>
      <c r="I14" s="7"/>
    </row>
    <row r="15" spans="2:9" ht="100.15" customHeight="1">
      <c r="B15" s="201" t="s">
        <v>1</v>
      </c>
      <c r="C15" s="201"/>
      <c r="D15" s="201"/>
      <c r="E15" s="3"/>
      <c r="F15" s="20" t="s">
        <v>31</v>
      </c>
      <c r="G15" s="4">
        <f>SUM(G4:G14)</f>
        <v>0</v>
      </c>
    </row>
    <row r="18" spans="6:8" ht="18.75">
      <c r="F18" s="68"/>
      <c r="G18" s="69" t="s">
        <v>75</v>
      </c>
      <c r="H18" s="69" t="s">
        <v>76</v>
      </c>
    </row>
    <row r="19" spans="6:8">
      <c r="F19" s="70" t="s">
        <v>11</v>
      </c>
      <c r="G19" s="71">
        <f>G15</f>
        <v>0</v>
      </c>
      <c r="H19" s="70"/>
    </row>
    <row r="20" spans="6:8">
      <c r="F20" s="70" t="s">
        <v>77</v>
      </c>
      <c r="G20" s="72"/>
      <c r="H20" s="70">
        <f>G19*G20</f>
        <v>0</v>
      </c>
    </row>
    <row r="21" spans="6:8">
      <c r="F21" s="70" t="s">
        <v>12</v>
      </c>
      <c r="G21" s="73"/>
      <c r="H21" s="70">
        <f>H20+G19</f>
        <v>0</v>
      </c>
    </row>
    <row r="22" spans="6:8">
      <c r="F22" s="70" t="s">
        <v>78</v>
      </c>
      <c r="G22" s="72"/>
      <c r="H22" s="70">
        <f>G22*H26</f>
        <v>0</v>
      </c>
    </row>
    <row r="23" spans="6:8">
      <c r="F23" s="70" t="s">
        <v>13</v>
      </c>
      <c r="G23" s="74"/>
      <c r="H23" s="70">
        <f>G23*H26</f>
        <v>0</v>
      </c>
    </row>
    <row r="24" spans="6:8">
      <c r="F24" s="70" t="s">
        <v>79</v>
      </c>
      <c r="G24" s="75">
        <v>0.09</v>
      </c>
      <c r="H24" s="70">
        <f>G24*H26</f>
        <v>0</v>
      </c>
    </row>
    <row r="25" spans="6:8">
      <c r="F25" s="70" t="s">
        <v>14</v>
      </c>
      <c r="G25" s="75"/>
      <c r="H25" s="76">
        <f>SUM(H22:H24)</f>
        <v>0</v>
      </c>
    </row>
    <row r="26" spans="6:8">
      <c r="F26" s="70" t="s">
        <v>15</v>
      </c>
      <c r="G26" s="70"/>
      <c r="H26" s="77">
        <f>H21/(1-SUM(G22:G24))</f>
        <v>0</v>
      </c>
    </row>
  </sheetData>
  <mergeCells count="3">
    <mergeCell ref="D2:G2"/>
    <mergeCell ref="B15:D15"/>
    <mergeCell ref="H7:H8"/>
  </mergeCells>
  <pageMargins left="0.25" right="0.25" top="0.75" bottom="0.75" header="0.3" footer="0.3"/>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workbookViewId="0">
      <selection activeCell="C5" sqref="C5"/>
    </sheetView>
  </sheetViews>
  <sheetFormatPr defaultRowHeight="15"/>
  <cols>
    <col min="1" max="1" width="4.7109375" customWidth="1"/>
    <col min="2" max="2" width="6.7109375" customWidth="1"/>
    <col min="3" max="3" width="57.42578125" customWidth="1"/>
    <col min="4" max="4" width="6.85546875" customWidth="1"/>
    <col min="5" max="5" width="14.7109375" customWidth="1"/>
    <col min="6" max="6" width="15.140625" customWidth="1"/>
    <col min="7" max="7" width="18.7109375" customWidth="1"/>
    <col min="8" max="8" width="7" customWidth="1"/>
    <col min="9" max="9" width="41.85546875" style="2" customWidth="1"/>
    <col min="10" max="10" width="45.85546875" style="2" customWidth="1"/>
  </cols>
  <sheetData>
    <row r="2" spans="2:10" ht="23.25" thickBot="1">
      <c r="D2" s="199"/>
      <c r="E2" s="199"/>
      <c r="F2" s="199"/>
      <c r="G2" s="199"/>
    </row>
    <row r="3" spans="2:10" ht="42.75" thickBot="1">
      <c r="B3" s="34" t="s">
        <v>0</v>
      </c>
      <c r="C3" s="35" t="s">
        <v>2</v>
      </c>
      <c r="D3" s="36" t="s">
        <v>5</v>
      </c>
      <c r="E3" s="33" t="s">
        <v>3</v>
      </c>
      <c r="F3" s="33" t="s">
        <v>7</v>
      </c>
      <c r="G3" s="33" t="s">
        <v>4</v>
      </c>
      <c r="H3" s="33"/>
      <c r="I3" s="1"/>
      <c r="J3" s="1"/>
    </row>
    <row r="4" spans="2:10" ht="48" thickBot="1">
      <c r="B4" s="37">
        <v>1</v>
      </c>
      <c r="C4" s="84" t="s">
        <v>160</v>
      </c>
      <c r="D4" s="37">
        <v>60</v>
      </c>
      <c r="E4" s="38"/>
      <c r="F4" s="38">
        <v>2</v>
      </c>
      <c r="G4" s="38">
        <f>F4*E4*D4</f>
        <v>0</v>
      </c>
      <c r="H4" s="39"/>
      <c r="I4" s="40"/>
      <c r="J4" s="1"/>
    </row>
    <row r="5" spans="2:10" ht="16.5" thickBot="1">
      <c r="B5" s="37">
        <v>2</v>
      </c>
      <c r="C5" s="85" t="s">
        <v>66</v>
      </c>
      <c r="D5" s="42">
        <v>75</v>
      </c>
      <c r="E5" s="43"/>
      <c r="F5" s="44">
        <v>4</v>
      </c>
      <c r="G5" s="44">
        <f>F5*E5*D5</f>
        <v>0</v>
      </c>
      <c r="H5" s="45"/>
      <c r="I5" s="50"/>
      <c r="J5" s="7"/>
    </row>
    <row r="6" spans="2:10" ht="79.5" thickBot="1">
      <c r="B6" s="37">
        <v>3</v>
      </c>
      <c r="C6" s="85" t="s">
        <v>67</v>
      </c>
      <c r="D6" s="42">
        <v>75</v>
      </c>
      <c r="E6" s="45"/>
      <c r="F6" s="45">
        <v>3</v>
      </c>
      <c r="G6" s="45">
        <f>F6*E6*D6</f>
        <v>0</v>
      </c>
      <c r="H6" s="45"/>
      <c r="I6" s="50"/>
      <c r="J6" s="7"/>
    </row>
    <row r="7" spans="2:10" ht="48" thickBot="1">
      <c r="B7" s="37">
        <v>4</v>
      </c>
      <c r="C7" s="85" t="s">
        <v>68</v>
      </c>
      <c r="D7" s="42">
        <v>55</v>
      </c>
      <c r="E7" s="45"/>
      <c r="F7" s="45"/>
      <c r="G7" s="45">
        <f t="shared" ref="G7:G13" si="0">E7*D7</f>
        <v>0</v>
      </c>
      <c r="H7" s="45"/>
      <c r="I7" s="56"/>
      <c r="J7" s="7"/>
    </row>
    <row r="8" spans="2:10" ht="63.75" thickBot="1">
      <c r="B8" s="37">
        <v>5</v>
      </c>
      <c r="C8" s="85" t="s">
        <v>69</v>
      </c>
      <c r="D8" s="42">
        <v>2</v>
      </c>
      <c r="E8" s="45"/>
      <c r="F8" s="45"/>
      <c r="G8" s="45">
        <f t="shared" si="0"/>
        <v>0</v>
      </c>
      <c r="H8" s="45"/>
      <c r="I8" s="56"/>
      <c r="J8" s="7"/>
    </row>
    <row r="9" spans="2:10" ht="63.75" thickBot="1">
      <c r="B9" s="37">
        <v>6</v>
      </c>
      <c r="C9" s="85" t="s">
        <v>70</v>
      </c>
      <c r="D9" s="42">
        <v>60</v>
      </c>
      <c r="E9" s="45"/>
      <c r="F9" s="45"/>
      <c r="G9" s="45">
        <f t="shared" si="0"/>
        <v>0</v>
      </c>
      <c r="H9" s="45"/>
      <c r="I9" s="56"/>
      <c r="J9" s="7"/>
    </row>
    <row r="10" spans="2:10" ht="63.75" thickBot="1">
      <c r="B10" s="37">
        <v>7</v>
      </c>
      <c r="C10" s="85" t="s">
        <v>71</v>
      </c>
      <c r="D10" s="42">
        <v>70</v>
      </c>
      <c r="E10" s="45"/>
      <c r="F10" s="45"/>
      <c r="G10" s="45">
        <f t="shared" si="0"/>
        <v>0</v>
      </c>
      <c r="H10" s="45"/>
      <c r="I10" s="56"/>
      <c r="J10" s="7"/>
    </row>
    <row r="11" spans="2:10" ht="63.75" thickBot="1">
      <c r="B11" s="37">
        <v>8</v>
      </c>
      <c r="C11" s="85" t="s">
        <v>72</v>
      </c>
      <c r="D11" s="42">
        <v>1</v>
      </c>
      <c r="E11" s="45"/>
      <c r="F11" s="45"/>
      <c r="G11" s="45">
        <f t="shared" si="0"/>
        <v>0</v>
      </c>
      <c r="H11" s="45"/>
      <c r="I11" s="56"/>
      <c r="J11" s="7"/>
    </row>
    <row r="12" spans="2:10" ht="20.25" thickBot="1">
      <c r="B12" s="37">
        <v>9</v>
      </c>
      <c r="C12" s="41" t="s">
        <v>162</v>
      </c>
      <c r="D12" s="42">
        <v>2</v>
      </c>
      <c r="E12" s="45"/>
      <c r="F12" s="45"/>
      <c r="G12" s="45">
        <f t="shared" si="0"/>
        <v>0</v>
      </c>
      <c r="H12" s="45"/>
      <c r="I12" s="56"/>
      <c r="J12" s="7"/>
    </row>
    <row r="13" spans="2:10" ht="156.75" thickBot="1">
      <c r="B13" s="37">
        <v>10</v>
      </c>
      <c r="C13" s="41" t="s">
        <v>73</v>
      </c>
      <c r="D13" s="42">
        <v>43</v>
      </c>
      <c r="E13" s="45"/>
      <c r="F13" s="45"/>
      <c r="G13" s="45">
        <f t="shared" si="0"/>
        <v>0</v>
      </c>
      <c r="H13" s="45"/>
      <c r="I13" s="56"/>
      <c r="J13" s="7"/>
    </row>
    <row r="14" spans="2:10" ht="25.5">
      <c r="B14" s="204"/>
      <c r="C14" s="205"/>
      <c r="D14" s="205"/>
      <c r="E14" s="205"/>
      <c r="F14" s="57"/>
      <c r="G14" s="58"/>
      <c r="H14" s="59"/>
    </row>
    <row r="15" spans="2:10" ht="25.5">
      <c r="B15" s="206"/>
      <c r="C15" s="207"/>
      <c r="D15" s="207"/>
      <c r="E15" s="207"/>
      <c r="F15" s="61"/>
      <c r="G15" s="62"/>
      <c r="H15" s="6"/>
    </row>
    <row r="16" spans="2:10" ht="75">
      <c r="B16" s="201" t="s">
        <v>1</v>
      </c>
      <c r="C16" s="201"/>
      <c r="D16" s="201"/>
      <c r="E16" s="3"/>
      <c r="F16" s="63"/>
      <c r="G16" s="4">
        <f>G4+G5+G6+G7+G8+G9+G10+G11+G12+G13</f>
        <v>0</v>
      </c>
      <c r="H16" s="64" t="s">
        <v>74</v>
      </c>
    </row>
    <row r="17" spans="4:10" ht="18.75">
      <c r="D17" s="8"/>
      <c r="E17" s="9"/>
      <c r="F17" s="9"/>
      <c r="G17" s="65"/>
      <c r="H17" s="66"/>
      <c r="I17"/>
      <c r="J17"/>
    </row>
    <row r="18" spans="4:10" ht="18.75">
      <c r="E18" s="68"/>
      <c r="F18" s="69" t="s">
        <v>75</v>
      </c>
      <c r="G18" s="69" t="s">
        <v>76</v>
      </c>
      <c r="I18"/>
      <c r="J18"/>
    </row>
    <row r="19" spans="4:10">
      <c r="E19" s="86" t="s">
        <v>11</v>
      </c>
      <c r="F19" s="87">
        <f>G16</f>
        <v>0</v>
      </c>
      <c r="G19" s="86"/>
      <c r="I19"/>
      <c r="J19"/>
    </row>
    <row r="20" spans="4:10">
      <c r="E20" s="70" t="s">
        <v>77</v>
      </c>
      <c r="F20" s="72"/>
      <c r="G20" s="70">
        <f>F19*F20</f>
        <v>0</v>
      </c>
      <c r="I20"/>
      <c r="J20"/>
    </row>
    <row r="21" spans="4:10">
      <c r="E21" s="70" t="s">
        <v>12</v>
      </c>
      <c r="F21" s="73"/>
      <c r="G21" s="70">
        <f>G20+F19</f>
        <v>0</v>
      </c>
      <c r="I21"/>
      <c r="J21"/>
    </row>
    <row r="22" spans="4:10">
      <c r="E22" s="70" t="s">
        <v>78</v>
      </c>
      <c r="F22" s="72"/>
      <c r="G22" s="70">
        <f>F22*G26</f>
        <v>0</v>
      </c>
      <c r="I22"/>
      <c r="J22"/>
    </row>
    <row r="23" spans="4:10">
      <c r="E23" s="70" t="s">
        <v>13</v>
      </c>
      <c r="F23" s="74"/>
      <c r="G23" s="70">
        <f>F23*G26</f>
        <v>0</v>
      </c>
      <c r="I23"/>
      <c r="J23"/>
    </row>
    <row r="24" spans="4:10">
      <c r="E24" s="70" t="s">
        <v>79</v>
      </c>
      <c r="F24" s="75">
        <v>0.09</v>
      </c>
      <c r="G24" s="70">
        <f>F24*G26</f>
        <v>0</v>
      </c>
      <c r="I24"/>
      <c r="J24"/>
    </row>
    <row r="25" spans="4:10">
      <c r="E25" s="70" t="s">
        <v>14</v>
      </c>
      <c r="F25" s="75"/>
      <c r="G25" s="76">
        <f>SUM(G22:G24)</f>
        <v>0</v>
      </c>
      <c r="I25"/>
      <c r="J25"/>
    </row>
    <row r="26" spans="4:10">
      <c r="E26" s="70" t="s">
        <v>15</v>
      </c>
      <c r="F26" s="70"/>
      <c r="G26" s="77">
        <f>G21/(1-SUM(F22:F24))</f>
        <v>0</v>
      </c>
      <c r="I26"/>
      <c r="J26"/>
    </row>
  </sheetData>
  <mergeCells count="4">
    <mergeCell ref="D2:G2"/>
    <mergeCell ref="B14:E14"/>
    <mergeCell ref="B15:E15"/>
    <mergeCell ref="B16:D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توضیحات</vt:lpstr>
      <vt:lpstr>فرم قیمت</vt:lpstr>
      <vt:lpstr>اخلاق مهندسی</vt:lpstr>
      <vt:lpstr>آشنایی با تسهیلگری</vt:lpstr>
      <vt:lpstr>تکنیک های PRA</vt:lpstr>
      <vt:lpstr>کارگاه مستندسازی</vt:lpstr>
      <vt:lpstr>اشنایی با رویکردهای معیشت</vt:lpstr>
      <vt:lpstr>همکاری بین بخشی</vt:lpstr>
      <vt:lpstr>نشست دبیرخانه ها </vt:lpstr>
      <vt:lpstr>ظرفیت سازی زریوار (سنندج)</vt:lpstr>
      <vt:lpstr>ظرفیت سازی زریوار (مریوان)</vt:lpstr>
      <vt:lpstr>ظرفیت سازی بختگان (شیراز)</vt:lpstr>
      <vt:lpstr>ظرفیت سازی بختگان (تبریز)</vt:lpstr>
      <vt:lpstr>ظرفیت سازی بختگان (بختگان)</vt:lpstr>
      <vt:lpstr>ظرفیت سازی شادگان (اهواز)</vt:lpstr>
      <vt:lpstr>ظرفیت سازی شادگان (شادگان)</vt:lpstr>
      <vt:lpstr>نشست پایش مشارکتی (تهران)</vt:lpstr>
      <vt:lpstr>نشست های داخل سازمان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Yousef Ali Ahmadi</dc:creator>
  <cp:lastModifiedBy>oskooei</cp:lastModifiedBy>
  <cp:lastPrinted>2022-04-06T09:41:26Z</cp:lastPrinted>
  <dcterms:created xsi:type="dcterms:W3CDTF">2020-08-03T07:18:13Z</dcterms:created>
  <dcterms:modified xsi:type="dcterms:W3CDTF">2022-04-10T03:32:20Z</dcterms:modified>
</cp:coreProperties>
</file>